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30" windowWidth="10440" windowHeight="10680" tabRatio="1000"/>
  </bookViews>
  <sheets>
    <sheet name="1.Akateko" sheetId="35" r:id="rId1"/>
    <sheet name="2. amuzgo" sheetId="36" r:id="rId2"/>
    <sheet name="3.Awakateko" sheetId="33" r:id="rId3"/>
    <sheet name="4. ayapaneco" sheetId="34" r:id="rId4"/>
    <sheet name="5.cora" sheetId="11" r:id="rId5"/>
    <sheet name="6.cucapá" sheetId="15" r:id="rId6"/>
    <sheet name="7. cuicateco" sheetId="37" r:id="rId7"/>
    <sheet name="8.chatino" sheetId="38" r:id="rId8"/>
    <sheet name="9.chichimeco jonaz" sheetId="32" r:id="rId9"/>
    <sheet name="10.chinanteco" sheetId="24" r:id="rId10"/>
    <sheet name="11. chocholteco" sheetId="39" r:id="rId11"/>
    <sheet name="12. chontal de Oaxaca" sheetId="46" r:id="rId12"/>
    <sheet name="13.chontal de Tabasco" sheetId="40" r:id="rId13"/>
    <sheet name="14.Chuj" sheetId="41" r:id="rId14"/>
    <sheet name="15. ch'ol" sheetId="42" r:id="rId15"/>
    <sheet name="16.guarijío" sheetId="8" r:id="rId16"/>
    <sheet name="17.huasteco" sheetId="43" r:id="rId17"/>
    <sheet name="18.huave" sheetId="47" r:id="rId18"/>
    <sheet name="19.huichol" sheetId="12" r:id="rId19"/>
    <sheet name="20. ixcateco" sheetId="44" r:id="rId20"/>
    <sheet name="21.Ixil" sheetId="48" r:id="rId21"/>
    <sheet name="22. Jakalteko" sheetId="45" r:id="rId22"/>
    <sheet name="23.Kaqchikel" sheetId="49" r:id="rId23"/>
    <sheet name="24.Kickapoo" sheetId="2" r:id="rId24"/>
    <sheet name="25.kiliwa" sheetId="16" r:id="rId25"/>
    <sheet name="26. kumiai" sheetId="74" r:id="rId26"/>
    <sheet name="27.ku'ahl" sheetId="75" r:id="rId27"/>
    <sheet name="28.K'iche" sheetId="50" r:id="rId28"/>
    <sheet name="29.lacandón" sheetId="73" r:id="rId29"/>
    <sheet name="30.Mam" sheetId="51" r:id="rId30"/>
    <sheet name="31.matlatzinca" sheetId="20" r:id="rId31"/>
    <sheet name="32. maya" sheetId="72" r:id="rId32"/>
    <sheet name="33.mayo" sheetId="10" r:id="rId33"/>
    <sheet name="34.mazahua" sheetId="19" r:id="rId34"/>
    <sheet name="35.mazateco" sheetId="26" r:id="rId35"/>
    <sheet name="36.mixe" sheetId="52" r:id="rId36"/>
    <sheet name="37.mixteco" sheetId="71" r:id="rId37"/>
    <sheet name="38.náhuatl" sheetId="13" r:id="rId38"/>
    <sheet name="39.oluteco" sheetId="53" r:id="rId39"/>
    <sheet name="40.otomí" sheetId="18" r:id="rId40"/>
    <sheet name="41.paipai" sheetId="14" r:id="rId41"/>
    <sheet name="42.pame" sheetId="22" r:id="rId42"/>
    <sheet name="43.Pápago" sheetId="3" r:id="rId43"/>
    <sheet name="44.Pima" sheetId="4" r:id="rId44"/>
    <sheet name="45.popoloca" sheetId="70" r:id="rId45"/>
    <sheet name="46. popoluca de la sierra" sheetId="54" r:id="rId46"/>
    <sheet name="47.qato'k" sheetId="69" r:id="rId47"/>
    <sheet name="48.Q'anjob'al" sheetId="68" r:id="rId48"/>
    <sheet name="49.Q'eqchi" sheetId="55" r:id="rId49"/>
    <sheet name="50. sayulteco" sheetId="56" r:id="rId50"/>
    <sheet name="51.seri" sheetId="17" r:id="rId51"/>
    <sheet name="52.tarahumara" sheetId="7" r:id="rId52"/>
    <sheet name="53.tarasco" sheetId="57" r:id="rId53"/>
    <sheet name="54.Teko" sheetId="58" r:id="rId54"/>
    <sheet name="55.tepehua" sheetId="59" r:id="rId55"/>
    <sheet name="56. tepehuano del norte" sheetId="5" r:id="rId56"/>
    <sheet name="57.tepehuano del sur" sheetId="6" r:id="rId57"/>
    <sheet name="58. texistepequeño" sheetId="60" r:id="rId58"/>
    <sheet name="59. tojolabal" sheetId="67" r:id="rId59"/>
    <sheet name="60.totonaco" sheetId="61" r:id="rId60"/>
    <sheet name="61. triqui" sheetId="64" r:id="rId61"/>
    <sheet name="62.tlahuica" sheetId="21" r:id="rId62"/>
    <sheet name="63.tlapaneco" sheetId="25" r:id="rId63"/>
    <sheet name="64.tseltal" sheetId="63" r:id="rId64"/>
    <sheet name="65.tsotsil" sheetId="65" r:id="rId65"/>
    <sheet name="66.yaqui" sheetId="9" r:id="rId66"/>
    <sheet name="67.zapoteco" sheetId="66" r:id="rId67"/>
    <sheet name="68. zoque" sheetId="62" r:id="rId68"/>
  </sheets>
  <definedNames>
    <definedName name="_xlnm.Print_Area" localSheetId="52">'53.tarasco'!$A$1:$D$57</definedName>
  </definedNames>
  <calcPr calcId="145621"/>
</workbook>
</file>

<file path=xl/calcChain.xml><?xml version="1.0" encoding="utf-8"?>
<calcChain xmlns="http://schemas.openxmlformats.org/spreadsheetml/2006/main">
  <c r="A1" i="62" l="1"/>
  <c r="B49" i="62"/>
  <c r="C46" i="62" s="1"/>
  <c r="C48" i="62"/>
  <c r="C47" i="62"/>
  <c r="C45" i="62"/>
  <c r="B41" i="62"/>
  <c r="C37" i="62" s="1"/>
  <c r="B33" i="62"/>
  <c r="C30" i="62" s="1"/>
  <c r="C31" i="62"/>
  <c r="B27" i="62"/>
  <c r="C24" i="62" s="1"/>
  <c r="B19" i="62"/>
  <c r="C17" i="62"/>
  <c r="C16" i="62"/>
  <c r="C19" i="62" s="1"/>
  <c r="B13" i="62"/>
  <c r="C10" i="62" s="1"/>
  <c r="B7" i="62"/>
  <c r="C6" i="62" s="1"/>
  <c r="C5" i="62"/>
  <c r="C7" i="62" s="1"/>
  <c r="A1" i="66"/>
  <c r="B49" i="66"/>
  <c r="C46" i="66" s="1"/>
  <c r="C48" i="66"/>
  <c r="C47" i="66"/>
  <c r="C45" i="66"/>
  <c r="B41" i="66"/>
  <c r="C37" i="66" s="1"/>
  <c r="C39" i="66"/>
  <c r="C38" i="66"/>
  <c r="B33" i="66"/>
  <c r="C30" i="66" s="1"/>
  <c r="C33" i="66" s="1"/>
  <c r="C31" i="66"/>
  <c r="B27" i="66"/>
  <c r="C24" i="66" s="1"/>
  <c r="C25" i="66"/>
  <c r="C23" i="66"/>
  <c r="B19" i="66"/>
  <c r="C17" i="66"/>
  <c r="C16" i="66"/>
  <c r="C19" i="66" s="1"/>
  <c r="B13" i="66"/>
  <c r="C10" i="66" s="1"/>
  <c r="B7" i="66"/>
  <c r="C6" i="66"/>
  <c r="C5" i="66"/>
  <c r="C7" i="66" s="1"/>
  <c r="A1" i="9"/>
  <c r="B49" i="9"/>
  <c r="C48" i="9" s="1"/>
  <c r="C46" i="9"/>
  <c r="C45" i="9"/>
  <c r="B41" i="9"/>
  <c r="C37" i="9" s="1"/>
  <c r="C39" i="9"/>
  <c r="C38" i="9"/>
  <c r="B33" i="9"/>
  <c r="C30" i="9" s="1"/>
  <c r="C31" i="9"/>
  <c r="B27" i="9"/>
  <c r="C22" i="9" s="1"/>
  <c r="C25" i="9"/>
  <c r="B19" i="9"/>
  <c r="C17" i="9"/>
  <c r="C16" i="9"/>
  <c r="C19" i="9" s="1"/>
  <c r="B13" i="9"/>
  <c r="C10" i="9" s="1"/>
  <c r="B7" i="9"/>
  <c r="C6" i="9" s="1"/>
  <c r="A1" i="65"/>
  <c r="B49" i="65"/>
  <c r="C48" i="65" s="1"/>
  <c r="C47" i="65"/>
  <c r="C46" i="65"/>
  <c r="C45" i="65"/>
  <c r="B41" i="65"/>
  <c r="C37" i="65" s="1"/>
  <c r="B33" i="65"/>
  <c r="C30" i="65" s="1"/>
  <c r="C31" i="65"/>
  <c r="B27" i="65"/>
  <c r="C22" i="65" s="1"/>
  <c r="C25" i="65"/>
  <c r="B19" i="65"/>
  <c r="C17" i="65" s="1"/>
  <c r="C16" i="65"/>
  <c r="C19" i="65" s="1"/>
  <c r="B13" i="65"/>
  <c r="C10" i="65" s="1"/>
  <c r="C11" i="65"/>
  <c r="B7" i="65"/>
  <c r="C6" i="65" s="1"/>
  <c r="A1" i="63"/>
  <c r="B49" i="63"/>
  <c r="C48" i="63" s="1"/>
  <c r="C47" i="63"/>
  <c r="C46" i="63"/>
  <c r="C45" i="63"/>
  <c r="B41" i="63"/>
  <c r="C37" i="63" s="1"/>
  <c r="B33" i="63"/>
  <c r="C30" i="63" s="1"/>
  <c r="C33" i="63" s="1"/>
  <c r="C31" i="63"/>
  <c r="B27" i="63"/>
  <c r="C22" i="63" s="1"/>
  <c r="C25" i="63"/>
  <c r="C24" i="63"/>
  <c r="C23" i="63"/>
  <c r="B19" i="63"/>
  <c r="C16" i="63" s="1"/>
  <c r="C19" i="63" s="1"/>
  <c r="C17" i="63"/>
  <c r="B13" i="63"/>
  <c r="C10" i="63" s="1"/>
  <c r="C11" i="63"/>
  <c r="B7" i="63"/>
  <c r="C6" i="63"/>
  <c r="C5" i="63"/>
  <c r="C7" i="63" s="1"/>
  <c r="A1" i="25"/>
  <c r="B49" i="25"/>
  <c r="C46" i="25" s="1"/>
  <c r="C48" i="25"/>
  <c r="C47" i="25"/>
  <c r="C45" i="25"/>
  <c r="B41" i="25"/>
  <c r="C39" i="25" s="1"/>
  <c r="C38" i="25"/>
  <c r="C37" i="25"/>
  <c r="B33" i="25"/>
  <c r="C30" i="25" s="1"/>
  <c r="B27" i="25"/>
  <c r="C24" i="25" s="1"/>
  <c r="C25" i="25"/>
  <c r="B19" i="25"/>
  <c r="C17" i="25" s="1"/>
  <c r="B13" i="25"/>
  <c r="C11" i="25"/>
  <c r="C10" i="25"/>
  <c r="C13" i="25" s="1"/>
  <c r="B7" i="25"/>
  <c r="C6" i="25" s="1"/>
  <c r="A1" i="21"/>
  <c r="B49" i="21"/>
  <c r="C48" i="21" s="1"/>
  <c r="C47" i="21"/>
  <c r="C46" i="21"/>
  <c r="C45" i="21"/>
  <c r="B41" i="21"/>
  <c r="C37" i="21" s="1"/>
  <c r="C39" i="21"/>
  <c r="C38" i="21"/>
  <c r="B33" i="21"/>
  <c r="C30" i="21" s="1"/>
  <c r="C31" i="21"/>
  <c r="B27" i="21"/>
  <c r="C22" i="21" s="1"/>
  <c r="C25" i="21"/>
  <c r="C24" i="21"/>
  <c r="C23" i="21"/>
  <c r="B19" i="21"/>
  <c r="C17" i="21"/>
  <c r="C16" i="21"/>
  <c r="C19" i="21" s="1"/>
  <c r="B13" i="21"/>
  <c r="C10" i="21" s="1"/>
  <c r="B7" i="21"/>
  <c r="C6" i="21" s="1"/>
  <c r="A1" i="64"/>
  <c r="B49" i="64"/>
  <c r="C44" i="64" s="1"/>
  <c r="C47" i="64"/>
  <c r="C46" i="64"/>
  <c r="C45" i="64"/>
  <c r="B41" i="64"/>
  <c r="C39" i="64"/>
  <c r="C38" i="64"/>
  <c r="C37" i="64"/>
  <c r="C36" i="64"/>
  <c r="C41" i="64" s="1"/>
  <c r="B33" i="64"/>
  <c r="C30" i="64" s="1"/>
  <c r="C33" i="64" s="1"/>
  <c r="C31" i="64"/>
  <c r="B27" i="64"/>
  <c r="C22" i="64" s="1"/>
  <c r="B19" i="64"/>
  <c r="C17" i="64" s="1"/>
  <c r="B13" i="64"/>
  <c r="C10" i="64" s="1"/>
  <c r="B7" i="64"/>
  <c r="C6" i="64"/>
  <c r="C5" i="64"/>
  <c r="C7" i="64" s="1"/>
  <c r="A1" i="61"/>
  <c r="B49" i="61"/>
  <c r="C48" i="61" s="1"/>
  <c r="C46" i="61"/>
  <c r="C45" i="61"/>
  <c r="B41" i="61"/>
  <c r="C37" i="61" s="1"/>
  <c r="B33" i="61"/>
  <c r="C31" i="61" s="1"/>
  <c r="B27" i="61"/>
  <c r="C22" i="61" s="1"/>
  <c r="C25" i="61"/>
  <c r="C24" i="61"/>
  <c r="C23" i="61"/>
  <c r="B19" i="61"/>
  <c r="C17" i="61" s="1"/>
  <c r="B13" i="61"/>
  <c r="C10" i="61" s="1"/>
  <c r="C11" i="61"/>
  <c r="B7" i="61"/>
  <c r="C6" i="61" s="1"/>
  <c r="C5" i="61"/>
  <c r="C7" i="61" s="1"/>
  <c r="A1" i="67"/>
  <c r="B49" i="67"/>
  <c r="C48" i="67" s="1"/>
  <c r="C47" i="67"/>
  <c r="C46" i="67"/>
  <c r="B41" i="67"/>
  <c r="C37" i="67" s="1"/>
  <c r="B33" i="67"/>
  <c r="C31" i="67" s="1"/>
  <c r="B27" i="67"/>
  <c r="C22" i="67" s="1"/>
  <c r="C25" i="67"/>
  <c r="C24" i="67"/>
  <c r="C23" i="67"/>
  <c r="B19" i="67"/>
  <c r="C17" i="67" s="1"/>
  <c r="B13" i="67"/>
  <c r="C10" i="67" s="1"/>
  <c r="C11" i="67"/>
  <c r="B7" i="67"/>
  <c r="C6" i="67"/>
  <c r="C5" i="67"/>
  <c r="C7" i="67" s="1"/>
  <c r="B49" i="60"/>
  <c r="C48" i="60" s="1"/>
  <c r="C46" i="60"/>
  <c r="C45" i="60"/>
  <c r="B41" i="60"/>
  <c r="C38" i="60" s="1"/>
  <c r="C39" i="60"/>
  <c r="C37" i="60"/>
  <c r="C36" i="60"/>
  <c r="C41" i="60" s="1"/>
  <c r="B33" i="60"/>
  <c r="C31" i="60"/>
  <c r="C30" i="60"/>
  <c r="C33" i="60" s="1"/>
  <c r="B27" i="60"/>
  <c r="C22" i="60" s="1"/>
  <c r="B19" i="60"/>
  <c r="C16" i="60" s="1"/>
  <c r="B13" i="60"/>
  <c r="C10" i="60" s="1"/>
  <c r="B7" i="60"/>
  <c r="C5" i="60" s="1"/>
  <c r="C6" i="60"/>
  <c r="A1" i="60"/>
  <c r="A1" i="6"/>
  <c r="B49" i="6"/>
  <c r="C46" i="6" s="1"/>
  <c r="C48" i="6"/>
  <c r="C47" i="6"/>
  <c r="B41" i="6"/>
  <c r="C39" i="6" s="1"/>
  <c r="C38" i="6"/>
  <c r="C37" i="6"/>
  <c r="C36" i="6"/>
  <c r="B33" i="6"/>
  <c r="C30" i="6" s="1"/>
  <c r="B27" i="6"/>
  <c r="C24" i="6" s="1"/>
  <c r="C25" i="6"/>
  <c r="C22" i="6"/>
  <c r="B19" i="6"/>
  <c r="C17" i="6" s="1"/>
  <c r="B13" i="6"/>
  <c r="C11" i="6" s="1"/>
  <c r="B7" i="6"/>
  <c r="C6" i="6" s="1"/>
  <c r="A1" i="5"/>
  <c r="B49" i="5"/>
  <c r="C48" i="5"/>
  <c r="C47" i="5"/>
  <c r="C46" i="5"/>
  <c r="C45" i="5"/>
  <c r="C44" i="5"/>
  <c r="B41" i="5"/>
  <c r="C39" i="5" s="1"/>
  <c r="C38" i="5"/>
  <c r="C37" i="5"/>
  <c r="C36" i="5"/>
  <c r="B33" i="5"/>
  <c r="C30" i="5" s="1"/>
  <c r="C31" i="5"/>
  <c r="B27" i="5"/>
  <c r="C23" i="5" s="1"/>
  <c r="C25" i="5"/>
  <c r="C24" i="5"/>
  <c r="B19" i="5"/>
  <c r="C17" i="5" s="1"/>
  <c r="C16" i="5"/>
  <c r="B13" i="5"/>
  <c r="C11" i="5" s="1"/>
  <c r="B7" i="5"/>
  <c r="C6" i="5" s="1"/>
  <c r="A1" i="59"/>
  <c r="B49" i="59"/>
  <c r="C48" i="59" s="1"/>
  <c r="C47" i="59"/>
  <c r="C46" i="59"/>
  <c r="C45" i="59"/>
  <c r="B41" i="59"/>
  <c r="C38" i="59" s="1"/>
  <c r="C36" i="59"/>
  <c r="B33" i="59"/>
  <c r="C31" i="59"/>
  <c r="C30" i="59"/>
  <c r="C33" i="59" s="1"/>
  <c r="B27" i="59"/>
  <c r="C23" i="59" s="1"/>
  <c r="B19" i="59"/>
  <c r="C17" i="59" s="1"/>
  <c r="B13" i="59"/>
  <c r="C10" i="59" s="1"/>
  <c r="C11" i="59"/>
  <c r="B7" i="59"/>
  <c r="C6" i="59" s="1"/>
  <c r="A1" i="58"/>
  <c r="B49" i="58"/>
  <c r="C48" i="58" s="1"/>
  <c r="C47" i="58"/>
  <c r="C46" i="58"/>
  <c r="C45" i="58"/>
  <c r="B41" i="58"/>
  <c r="C38" i="58" s="1"/>
  <c r="C37" i="58"/>
  <c r="C36" i="58"/>
  <c r="B33" i="58"/>
  <c r="C30" i="58" s="1"/>
  <c r="C31" i="58"/>
  <c r="B27" i="58"/>
  <c r="C24" i="58" s="1"/>
  <c r="C25" i="58"/>
  <c r="B19" i="58"/>
  <c r="C17" i="58"/>
  <c r="C16" i="58"/>
  <c r="C19" i="58" s="1"/>
  <c r="B13" i="58"/>
  <c r="C10" i="58" s="1"/>
  <c r="C11" i="58"/>
  <c r="B7" i="58"/>
  <c r="C6" i="58" s="1"/>
  <c r="A1" i="57"/>
  <c r="B49" i="57"/>
  <c r="C46" i="57" s="1"/>
  <c r="B41" i="57"/>
  <c r="C36" i="57" s="1"/>
  <c r="C39" i="57"/>
  <c r="C38" i="57"/>
  <c r="C37" i="57"/>
  <c r="B33" i="57"/>
  <c r="C31" i="57" s="1"/>
  <c r="B27" i="57"/>
  <c r="C24" i="57" s="1"/>
  <c r="B19" i="57"/>
  <c r="C17" i="57"/>
  <c r="C16" i="57"/>
  <c r="C19" i="57" s="1"/>
  <c r="B13" i="57"/>
  <c r="C10" i="57" s="1"/>
  <c r="C11" i="57"/>
  <c r="B7" i="57"/>
  <c r="C6" i="57" s="1"/>
  <c r="A1" i="7"/>
  <c r="B49" i="7"/>
  <c r="C45" i="7" s="1"/>
  <c r="C48" i="7"/>
  <c r="C47" i="7"/>
  <c r="C46" i="7"/>
  <c r="B41" i="7"/>
  <c r="C37" i="7" s="1"/>
  <c r="B33" i="7"/>
  <c r="C30" i="7" s="1"/>
  <c r="C31" i="7"/>
  <c r="B27" i="7"/>
  <c r="C23" i="7" s="1"/>
  <c r="C25" i="7"/>
  <c r="C24" i="7"/>
  <c r="B19" i="7"/>
  <c r="C17" i="7" s="1"/>
  <c r="B13" i="7"/>
  <c r="C11" i="7" s="1"/>
  <c r="B7" i="7"/>
  <c r="C6" i="7" s="1"/>
  <c r="A1" i="17"/>
  <c r="B49" i="17"/>
  <c r="C48" i="17" s="1"/>
  <c r="C47" i="17"/>
  <c r="C46" i="17"/>
  <c r="B41" i="17"/>
  <c r="C36" i="17" s="1"/>
  <c r="C41" i="17" s="1"/>
  <c r="C39" i="17"/>
  <c r="C38" i="17"/>
  <c r="C37" i="17"/>
  <c r="B33" i="17"/>
  <c r="C30" i="17" s="1"/>
  <c r="C31" i="17"/>
  <c r="B27" i="17"/>
  <c r="C23" i="17" s="1"/>
  <c r="B19" i="17"/>
  <c r="C16" i="17" s="1"/>
  <c r="B13" i="17"/>
  <c r="C11" i="17" s="1"/>
  <c r="B7" i="17"/>
  <c r="C6" i="17"/>
  <c r="C5" i="17"/>
  <c r="C7" i="17" s="1"/>
  <c r="A1" i="56"/>
  <c r="B49" i="56"/>
  <c r="C48" i="56" s="1"/>
  <c r="C45" i="56"/>
  <c r="C44" i="56"/>
  <c r="B41" i="56"/>
  <c r="C37" i="56" s="1"/>
  <c r="C38" i="56"/>
  <c r="C36" i="56"/>
  <c r="B33" i="56"/>
  <c r="C30" i="56" s="1"/>
  <c r="B27" i="56"/>
  <c r="C25" i="56" s="1"/>
  <c r="C23" i="56"/>
  <c r="C19" i="56"/>
  <c r="B19" i="56"/>
  <c r="C17" i="56"/>
  <c r="C16" i="56"/>
  <c r="B13" i="56"/>
  <c r="C11" i="56"/>
  <c r="C10" i="56"/>
  <c r="C13" i="56" s="1"/>
  <c r="B7" i="56"/>
  <c r="C6" i="56"/>
  <c r="C5" i="56"/>
  <c r="C7" i="56" s="1"/>
  <c r="A1" i="55"/>
  <c r="B49" i="55"/>
  <c r="C45" i="55" s="1"/>
  <c r="B41" i="55"/>
  <c r="C39" i="55" s="1"/>
  <c r="C38" i="55"/>
  <c r="C37" i="55"/>
  <c r="C36" i="55"/>
  <c r="B33" i="55"/>
  <c r="C31" i="55" s="1"/>
  <c r="B27" i="55"/>
  <c r="C23" i="55" s="1"/>
  <c r="C24" i="55"/>
  <c r="B19" i="55"/>
  <c r="C17" i="55"/>
  <c r="C16" i="55"/>
  <c r="C19" i="55" s="1"/>
  <c r="B13" i="55"/>
  <c r="C11" i="55" s="1"/>
  <c r="B7" i="55"/>
  <c r="C5" i="55" s="1"/>
  <c r="C7" i="55" s="1"/>
  <c r="C6" i="55"/>
  <c r="A1" i="68"/>
  <c r="B49" i="68"/>
  <c r="C46" i="68" s="1"/>
  <c r="C48" i="68"/>
  <c r="C47" i="68"/>
  <c r="C45" i="68"/>
  <c r="B41" i="68"/>
  <c r="C36" i="68" s="1"/>
  <c r="C41" i="68" s="1"/>
  <c r="C39" i="68"/>
  <c r="C38" i="68"/>
  <c r="C37" i="68"/>
  <c r="B33" i="68"/>
  <c r="C30" i="68" s="1"/>
  <c r="C31" i="68"/>
  <c r="B27" i="68"/>
  <c r="C25" i="68" s="1"/>
  <c r="B19" i="68"/>
  <c r="C17" i="68" s="1"/>
  <c r="C19" i="68" s="1"/>
  <c r="C16" i="68"/>
  <c r="B13" i="68"/>
  <c r="C11" i="68" s="1"/>
  <c r="B7" i="68"/>
  <c r="C6" i="68" s="1"/>
  <c r="C5" i="68"/>
  <c r="A1" i="69"/>
  <c r="B49" i="69"/>
  <c r="C45" i="69" s="1"/>
  <c r="C47" i="69"/>
  <c r="B41" i="69"/>
  <c r="C37" i="69" s="1"/>
  <c r="B33" i="69"/>
  <c r="C31" i="69" s="1"/>
  <c r="B27" i="69"/>
  <c r="C23" i="69" s="1"/>
  <c r="C25" i="69"/>
  <c r="C24" i="69"/>
  <c r="B19" i="69"/>
  <c r="C17" i="69"/>
  <c r="C16" i="69"/>
  <c r="C19" i="69" s="1"/>
  <c r="B13" i="69"/>
  <c r="C11" i="69" s="1"/>
  <c r="B7" i="69"/>
  <c r="C6" i="69" s="1"/>
  <c r="C5" i="69"/>
  <c r="A1" i="54"/>
  <c r="B49" i="54"/>
  <c r="C48" i="54" s="1"/>
  <c r="C47" i="54"/>
  <c r="C46" i="54"/>
  <c r="C45" i="54"/>
  <c r="B41" i="54"/>
  <c r="C36" i="54" s="1"/>
  <c r="C41" i="54" s="1"/>
  <c r="C39" i="54"/>
  <c r="C38" i="54"/>
  <c r="C37" i="54"/>
  <c r="B33" i="54"/>
  <c r="C31" i="54" s="1"/>
  <c r="B27" i="54"/>
  <c r="C22" i="54" s="1"/>
  <c r="C25" i="54"/>
  <c r="B19" i="54"/>
  <c r="C17" i="54" s="1"/>
  <c r="C16" i="54"/>
  <c r="B13" i="54"/>
  <c r="C10" i="54" s="1"/>
  <c r="B7" i="54"/>
  <c r="C6" i="54" s="1"/>
  <c r="A1" i="70"/>
  <c r="B49" i="70"/>
  <c r="C46" i="70" s="1"/>
  <c r="C48" i="70"/>
  <c r="C47" i="70"/>
  <c r="B41" i="70"/>
  <c r="C36" i="70" s="1"/>
  <c r="C38" i="70"/>
  <c r="C37" i="70"/>
  <c r="B33" i="70"/>
  <c r="C30" i="70" s="1"/>
  <c r="C31" i="70"/>
  <c r="B27" i="70"/>
  <c r="C24" i="70" s="1"/>
  <c r="B19" i="70"/>
  <c r="C17" i="70" s="1"/>
  <c r="C16" i="70"/>
  <c r="B13" i="70"/>
  <c r="C10" i="70" s="1"/>
  <c r="C11" i="70"/>
  <c r="B7" i="70"/>
  <c r="C5" i="70" s="1"/>
  <c r="A1" i="4"/>
  <c r="B49" i="4"/>
  <c r="C45" i="4" s="1"/>
  <c r="C47" i="4"/>
  <c r="C46" i="4"/>
  <c r="B41" i="4"/>
  <c r="C37" i="4" s="1"/>
  <c r="B33" i="4"/>
  <c r="C30" i="4" s="1"/>
  <c r="C31" i="4"/>
  <c r="B27" i="4"/>
  <c r="C23" i="4" s="1"/>
  <c r="B19" i="4"/>
  <c r="C16" i="4" s="1"/>
  <c r="C19" i="4" s="1"/>
  <c r="C17" i="4"/>
  <c r="B13" i="4"/>
  <c r="C11" i="4" s="1"/>
  <c r="B7" i="4"/>
  <c r="C6" i="4" s="1"/>
  <c r="A1" i="3"/>
  <c r="B49" i="3"/>
  <c r="C46" i="3" s="1"/>
  <c r="B41" i="3"/>
  <c r="C39" i="3" s="1"/>
  <c r="B33" i="3"/>
  <c r="C30" i="3" s="1"/>
  <c r="B27" i="3"/>
  <c r="C24" i="3" s="1"/>
  <c r="C25" i="3"/>
  <c r="C23" i="3"/>
  <c r="B19" i="3"/>
  <c r="C17" i="3"/>
  <c r="C16" i="3"/>
  <c r="C19" i="3" s="1"/>
  <c r="B13" i="3"/>
  <c r="C10" i="3" s="1"/>
  <c r="C11" i="3"/>
  <c r="B7" i="3"/>
  <c r="C6" i="3"/>
  <c r="C5" i="3"/>
  <c r="A1" i="22"/>
  <c r="B49" i="22"/>
  <c r="C44" i="22" s="1"/>
  <c r="C48" i="22"/>
  <c r="C47" i="22"/>
  <c r="C46" i="22"/>
  <c r="C45" i="22"/>
  <c r="B41" i="22"/>
  <c r="C39" i="22"/>
  <c r="C38" i="22"/>
  <c r="C37" i="22"/>
  <c r="C36" i="22"/>
  <c r="C41" i="22" s="1"/>
  <c r="B33" i="22"/>
  <c r="C30" i="22" s="1"/>
  <c r="C33" i="22" s="1"/>
  <c r="C31" i="22"/>
  <c r="B27" i="22"/>
  <c r="C22" i="22" s="1"/>
  <c r="C25" i="22"/>
  <c r="C24" i="22"/>
  <c r="C23" i="22"/>
  <c r="B19" i="22"/>
  <c r="C17" i="22" s="1"/>
  <c r="B13" i="22"/>
  <c r="C10" i="22" s="1"/>
  <c r="B7" i="22"/>
  <c r="C5" i="22" s="1"/>
  <c r="A1" i="14"/>
  <c r="B49" i="14"/>
  <c r="C48" i="14" s="1"/>
  <c r="B41" i="14"/>
  <c r="C38" i="14" s="1"/>
  <c r="B33" i="14"/>
  <c r="C30" i="14" s="1"/>
  <c r="B27" i="14"/>
  <c r="C24" i="14" s="1"/>
  <c r="B19" i="14"/>
  <c r="C16" i="14" s="1"/>
  <c r="B13" i="14"/>
  <c r="C11" i="14" s="1"/>
  <c r="B7" i="14"/>
  <c r="C5" i="14" s="1"/>
  <c r="C6" i="14"/>
  <c r="A1" i="18"/>
  <c r="B49" i="18"/>
  <c r="C45" i="18" s="1"/>
  <c r="C48" i="18"/>
  <c r="C47" i="18"/>
  <c r="C46" i="18"/>
  <c r="B41" i="18"/>
  <c r="C39" i="18" s="1"/>
  <c r="B33" i="18"/>
  <c r="C31" i="18" s="1"/>
  <c r="B27" i="18"/>
  <c r="C23" i="18" s="1"/>
  <c r="C25" i="18"/>
  <c r="C24" i="18"/>
  <c r="B19" i="18"/>
  <c r="C17" i="18" s="1"/>
  <c r="B13" i="18"/>
  <c r="C11" i="18" s="1"/>
  <c r="B7" i="18"/>
  <c r="C6" i="18" s="1"/>
  <c r="C5" i="18"/>
  <c r="C7" i="18" s="1"/>
  <c r="A1" i="53"/>
  <c r="B49" i="53"/>
  <c r="C48" i="53" s="1"/>
  <c r="C46" i="53"/>
  <c r="B41" i="53"/>
  <c r="C39" i="53" s="1"/>
  <c r="C37" i="53"/>
  <c r="C36" i="53"/>
  <c r="B33" i="53"/>
  <c r="C30" i="53" s="1"/>
  <c r="B27" i="53"/>
  <c r="C22" i="53" s="1"/>
  <c r="C24" i="53"/>
  <c r="B19" i="53"/>
  <c r="C17" i="53" s="1"/>
  <c r="B13" i="53"/>
  <c r="C10" i="53" s="1"/>
  <c r="B7" i="53"/>
  <c r="C6" i="53" s="1"/>
  <c r="C38" i="62" l="1"/>
  <c r="C39" i="62"/>
  <c r="C36" i="62"/>
  <c r="C41" i="62" s="1"/>
  <c r="C33" i="62"/>
  <c r="C23" i="62"/>
  <c r="C25" i="62"/>
  <c r="C11" i="62"/>
  <c r="C13" i="62" s="1"/>
  <c r="C22" i="62"/>
  <c r="C27" i="62" s="1"/>
  <c r="C44" i="62"/>
  <c r="C49" i="62" s="1"/>
  <c r="C36" i="66"/>
  <c r="C41" i="66" s="1"/>
  <c r="C11" i="66"/>
  <c r="C13" i="66" s="1"/>
  <c r="C22" i="66"/>
  <c r="C27" i="66" s="1"/>
  <c r="C44" i="66"/>
  <c r="C49" i="66" s="1"/>
  <c r="C47" i="9"/>
  <c r="C36" i="9"/>
  <c r="C41" i="9" s="1"/>
  <c r="C33" i="9"/>
  <c r="C23" i="9"/>
  <c r="C24" i="9"/>
  <c r="C27" i="9"/>
  <c r="C11" i="9"/>
  <c r="C13" i="9" s="1"/>
  <c r="C5" i="9"/>
  <c r="C7" i="9" s="1"/>
  <c r="C44" i="9"/>
  <c r="C49" i="9" s="1"/>
  <c r="C38" i="65"/>
  <c r="C39" i="65"/>
  <c r="C36" i="65"/>
  <c r="C41" i="65" s="1"/>
  <c r="C33" i="65"/>
  <c r="C23" i="65"/>
  <c r="C24" i="65"/>
  <c r="C27" i="65" s="1"/>
  <c r="C13" i="65"/>
  <c r="C5" i="65"/>
  <c r="C7" i="65" s="1"/>
  <c r="C44" i="65"/>
  <c r="C49" i="65" s="1"/>
  <c r="C38" i="63"/>
  <c r="C39" i="63"/>
  <c r="C36" i="63"/>
  <c r="C41" i="63" s="1"/>
  <c r="C27" i="63"/>
  <c r="C13" i="63"/>
  <c r="C44" i="63"/>
  <c r="C49" i="63" s="1"/>
  <c r="C44" i="25"/>
  <c r="C49" i="25" s="1"/>
  <c r="C31" i="25"/>
  <c r="C33" i="25"/>
  <c r="C22" i="25"/>
  <c r="C23" i="25"/>
  <c r="C16" i="25"/>
  <c r="C19" i="25" s="1"/>
  <c r="C5" i="25"/>
  <c r="C7" i="25" s="1"/>
  <c r="C36" i="25"/>
  <c r="C41" i="25" s="1"/>
  <c r="C36" i="21"/>
  <c r="C41" i="21" s="1"/>
  <c r="C33" i="21"/>
  <c r="C27" i="21"/>
  <c r="C11" i="21"/>
  <c r="C13" i="21" s="1"/>
  <c r="C5" i="21"/>
  <c r="C7" i="21" s="1"/>
  <c r="C44" i="21"/>
  <c r="C49" i="21" s="1"/>
  <c r="C48" i="64"/>
  <c r="C49" i="64"/>
  <c r="C23" i="64"/>
  <c r="C27" i="64" s="1"/>
  <c r="C24" i="64"/>
  <c r="C25" i="64"/>
  <c r="C16" i="64"/>
  <c r="C19" i="64" s="1"/>
  <c r="C11" i="64"/>
  <c r="C13" i="64" s="1"/>
  <c r="C47" i="61"/>
  <c r="C38" i="61"/>
  <c r="C39" i="61"/>
  <c r="C36" i="61"/>
  <c r="C30" i="61"/>
  <c r="C33" i="61" s="1"/>
  <c r="C27" i="61"/>
  <c r="C16" i="61"/>
  <c r="C19" i="61" s="1"/>
  <c r="C13" i="61"/>
  <c r="C44" i="61"/>
  <c r="C49" i="61" s="1"/>
  <c r="C45" i="67"/>
  <c r="C38" i="67"/>
  <c r="C39" i="67"/>
  <c r="C36" i="67"/>
  <c r="C41" i="67" s="1"/>
  <c r="C30" i="67"/>
  <c r="C33" i="67" s="1"/>
  <c r="C27" i="67"/>
  <c r="C16" i="67"/>
  <c r="C19" i="67" s="1"/>
  <c r="C13" i="67"/>
  <c r="C44" i="67"/>
  <c r="C49" i="67" s="1"/>
  <c r="C47" i="60"/>
  <c r="C25" i="60"/>
  <c r="C23" i="60"/>
  <c r="C24" i="60"/>
  <c r="C27" i="60"/>
  <c r="C17" i="60"/>
  <c r="C19" i="60" s="1"/>
  <c r="C11" i="60"/>
  <c r="C13" i="60" s="1"/>
  <c r="C7" i="60"/>
  <c r="C44" i="60"/>
  <c r="C49" i="60" s="1"/>
  <c r="C44" i="6"/>
  <c r="C45" i="6"/>
  <c r="C41" i="6"/>
  <c r="C31" i="6"/>
  <c r="C33" i="6" s="1"/>
  <c r="C27" i="6"/>
  <c r="C23" i="6"/>
  <c r="C16" i="6"/>
  <c r="C19" i="6"/>
  <c r="C10" i="6"/>
  <c r="C13" i="6" s="1"/>
  <c r="C5" i="6"/>
  <c r="C7" i="6"/>
  <c r="C49" i="5"/>
  <c r="C41" i="5"/>
  <c r="C33" i="5"/>
  <c r="C22" i="5"/>
  <c r="C27" i="5" s="1"/>
  <c r="C19" i="5"/>
  <c r="C10" i="5"/>
  <c r="C13" i="5" s="1"/>
  <c r="C5" i="5"/>
  <c r="C7" i="5" s="1"/>
  <c r="C37" i="59"/>
  <c r="C39" i="59"/>
  <c r="C41" i="59" s="1"/>
  <c r="C24" i="59"/>
  <c r="C25" i="59"/>
  <c r="C22" i="59"/>
  <c r="C13" i="59"/>
  <c r="C44" i="59"/>
  <c r="C49" i="59" s="1"/>
  <c r="C5" i="59"/>
  <c r="C7" i="59" s="1"/>
  <c r="C16" i="59"/>
  <c r="C19" i="59" s="1"/>
  <c r="C39" i="58"/>
  <c r="C41" i="58"/>
  <c r="C33" i="58"/>
  <c r="C23" i="58"/>
  <c r="C22" i="58"/>
  <c r="C27" i="58" s="1"/>
  <c r="C13" i="58"/>
  <c r="C5" i="58"/>
  <c r="C7" i="58" s="1"/>
  <c r="C44" i="58"/>
  <c r="C49" i="58" s="1"/>
  <c r="C45" i="57"/>
  <c r="C47" i="57"/>
  <c r="C48" i="57"/>
  <c r="C41" i="57"/>
  <c r="C30" i="57"/>
  <c r="C33" i="57" s="1"/>
  <c r="C25" i="57"/>
  <c r="C13" i="57"/>
  <c r="C5" i="57"/>
  <c r="C7" i="57" s="1"/>
  <c r="C22" i="57"/>
  <c r="C44" i="57"/>
  <c r="C23" i="57"/>
  <c r="C38" i="7"/>
  <c r="C39" i="7"/>
  <c r="C36" i="7"/>
  <c r="C41" i="7" s="1"/>
  <c r="C33" i="7"/>
  <c r="C16" i="7"/>
  <c r="C19" i="7" s="1"/>
  <c r="C5" i="7"/>
  <c r="C7" i="7" s="1"/>
  <c r="C10" i="7"/>
  <c r="C13" i="7" s="1"/>
  <c r="C22" i="7"/>
  <c r="C27" i="7" s="1"/>
  <c r="C44" i="7"/>
  <c r="C49" i="7" s="1"/>
  <c r="C33" i="17"/>
  <c r="C25" i="17"/>
  <c r="C24" i="17"/>
  <c r="C19" i="17"/>
  <c r="C17" i="17"/>
  <c r="C10" i="17"/>
  <c r="C13" i="17" s="1"/>
  <c r="C22" i="17"/>
  <c r="C44" i="17"/>
  <c r="C45" i="17"/>
  <c r="C39" i="56"/>
  <c r="C41" i="56" s="1"/>
  <c r="C31" i="56"/>
  <c r="C33" i="56"/>
  <c r="C22" i="56"/>
  <c r="C27" i="56"/>
  <c r="C49" i="56"/>
  <c r="C24" i="56"/>
  <c r="C46" i="56"/>
  <c r="C47" i="56"/>
  <c r="C46" i="55"/>
  <c r="C47" i="55"/>
  <c r="C48" i="55"/>
  <c r="C41" i="55"/>
  <c r="C30" i="55"/>
  <c r="C33" i="55" s="1"/>
  <c r="C25" i="55"/>
  <c r="C10" i="55"/>
  <c r="C13" i="55" s="1"/>
  <c r="C22" i="55"/>
  <c r="C27" i="55" s="1"/>
  <c r="C44" i="55"/>
  <c r="C44" i="68"/>
  <c r="C49" i="68" s="1"/>
  <c r="C33" i="68"/>
  <c r="C24" i="68"/>
  <c r="C22" i="68"/>
  <c r="C23" i="68"/>
  <c r="C10" i="68"/>
  <c r="C13" i="68" s="1"/>
  <c r="C7" i="68"/>
  <c r="C46" i="69"/>
  <c r="C48" i="69"/>
  <c r="C39" i="69"/>
  <c r="C36" i="69"/>
  <c r="C41" i="69" s="1"/>
  <c r="C38" i="69"/>
  <c r="C30" i="69"/>
  <c r="C33" i="69" s="1"/>
  <c r="C7" i="69"/>
  <c r="C10" i="69"/>
  <c r="C13" i="69" s="1"/>
  <c r="C22" i="69"/>
  <c r="C27" i="69" s="1"/>
  <c r="C44" i="69"/>
  <c r="C30" i="54"/>
  <c r="C33" i="54" s="1"/>
  <c r="C23" i="54"/>
  <c r="C27" i="54" s="1"/>
  <c r="C24" i="54"/>
  <c r="C19" i="54"/>
  <c r="C11" i="54"/>
  <c r="C13" i="54"/>
  <c r="C5" i="54"/>
  <c r="C7" i="54" s="1"/>
  <c r="C44" i="54"/>
  <c r="C49" i="54" s="1"/>
  <c r="C45" i="70"/>
  <c r="C39" i="70"/>
  <c r="C41" i="70" s="1"/>
  <c r="C33" i="70"/>
  <c r="C25" i="70"/>
  <c r="C19" i="70"/>
  <c r="C13" i="70"/>
  <c r="C6" i="70"/>
  <c r="C7" i="70" s="1"/>
  <c r="C22" i="70"/>
  <c r="C44" i="70"/>
  <c r="C49" i="70" s="1"/>
  <c r="C23" i="70"/>
  <c r="C48" i="4"/>
  <c r="C38" i="4"/>
  <c r="C39" i="4"/>
  <c r="C36" i="4"/>
  <c r="C41" i="4" s="1"/>
  <c r="C33" i="4"/>
  <c r="C24" i="4"/>
  <c r="C25" i="4"/>
  <c r="C5" i="4"/>
  <c r="C7" i="4" s="1"/>
  <c r="C10" i="4"/>
  <c r="C13" i="4" s="1"/>
  <c r="C22" i="4"/>
  <c r="C27" i="4" s="1"/>
  <c r="C44" i="4"/>
  <c r="C49" i="4" s="1"/>
  <c r="C45" i="3"/>
  <c r="C47" i="3"/>
  <c r="C48" i="3"/>
  <c r="C36" i="3"/>
  <c r="C37" i="3"/>
  <c r="C38" i="3"/>
  <c r="C31" i="3"/>
  <c r="C33" i="3" s="1"/>
  <c r="C13" i="3"/>
  <c r="C7" i="3"/>
  <c r="C22" i="3"/>
  <c r="C27" i="3" s="1"/>
  <c r="C44" i="3"/>
  <c r="C49" i="3" s="1"/>
  <c r="C49" i="22"/>
  <c r="C27" i="22"/>
  <c r="C16" i="22"/>
  <c r="C19" i="22" s="1"/>
  <c r="C7" i="22"/>
  <c r="C6" i="22"/>
  <c r="C11" i="22"/>
  <c r="C13" i="22" s="1"/>
  <c r="C37" i="14"/>
  <c r="C39" i="14"/>
  <c r="C31" i="14"/>
  <c r="C33" i="14"/>
  <c r="C22" i="14"/>
  <c r="C25" i="14"/>
  <c r="C17" i="14"/>
  <c r="C19" i="14" s="1"/>
  <c r="C10" i="14"/>
  <c r="C13" i="14" s="1"/>
  <c r="C7" i="14"/>
  <c r="C44" i="14"/>
  <c r="C23" i="14"/>
  <c r="C45" i="14"/>
  <c r="C36" i="14"/>
  <c r="C41" i="14" s="1"/>
  <c r="C46" i="14"/>
  <c r="C47" i="14"/>
  <c r="C37" i="18"/>
  <c r="C38" i="18"/>
  <c r="C36" i="18"/>
  <c r="C41" i="18" s="1"/>
  <c r="C30" i="18"/>
  <c r="C33" i="18" s="1"/>
  <c r="C16" i="18"/>
  <c r="C19" i="18" s="1"/>
  <c r="C10" i="18"/>
  <c r="C13" i="18" s="1"/>
  <c r="C22" i="18"/>
  <c r="C27" i="18" s="1"/>
  <c r="C44" i="18"/>
  <c r="C49" i="18" s="1"/>
  <c r="C45" i="53"/>
  <c r="C47" i="53"/>
  <c r="C31" i="53"/>
  <c r="C33" i="53" s="1"/>
  <c r="C23" i="53"/>
  <c r="C27" i="53" s="1"/>
  <c r="C25" i="53"/>
  <c r="C11" i="53"/>
  <c r="C13" i="53" s="1"/>
  <c r="C44" i="53"/>
  <c r="C38" i="53"/>
  <c r="C41" i="53" s="1"/>
  <c r="C5" i="53"/>
  <c r="C7" i="53" s="1"/>
  <c r="C16" i="53"/>
  <c r="C19" i="53" s="1"/>
  <c r="C27" i="25" l="1"/>
  <c r="C41" i="61"/>
  <c r="C49" i="6"/>
  <c r="C27" i="59"/>
  <c r="C49" i="57"/>
  <c r="C27" i="57"/>
  <c r="C27" i="17"/>
  <c r="C49" i="17"/>
  <c r="C49" i="55"/>
  <c r="C27" i="68"/>
  <c r="C49" i="69"/>
  <c r="C27" i="70"/>
  <c r="C41" i="3"/>
  <c r="C27" i="14"/>
  <c r="C49" i="14"/>
  <c r="C49" i="53"/>
  <c r="A1" i="13" l="1"/>
  <c r="B49" i="13"/>
  <c r="C48" i="13" s="1"/>
  <c r="B41" i="13"/>
  <c r="C37" i="13" s="1"/>
  <c r="C39" i="13"/>
  <c r="C38" i="13"/>
  <c r="B33" i="13"/>
  <c r="C30" i="13" s="1"/>
  <c r="B27" i="13"/>
  <c r="C25" i="13" s="1"/>
  <c r="C22" i="13"/>
  <c r="B19" i="13"/>
  <c r="C17" i="13"/>
  <c r="C16" i="13"/>
  <c r="C19" i="13" s="1"/>
  <c r="B13" i="13"/>
  <c r="C10" i="13" s="1"/>
  <c r="B7" i="13"/>
  <c r="C6" i="13"/>
  <c r="C5" i="13"/>
  <c r="C7" i="13" s="1"/>
  <c r="A1" i="71"/>
  <c r="B49" i="71"/>
  <c r="C48" i="71" s="1"/>
  <c r="C47" i="71"/>
  <c r="C46" i="71"/>
  <c r="B41" i="71"/>
  <c r="C39" i="71" s="1"/>
  <c r="B33" i="71"/>
  <c r="C31" i="71"/>
  <c r="C30" i="71"/>
  <c r="C33" i="71" s="1"/>
  <c r="B27" i="71"/>
  <c r="C23" i="71" s="1"/>
  <c r="B19" i="71"/>
  <c r="C17" i="71"/>
  <c r="C16" i="71"/>
  <c r="C19" i="71" s="1"/>
  <c r="B13" i="71"/>
  <c r="C11" i="71" s="1"/>
  <c r="B7" i="71"/>
  <c r="C6" i="71"/>
  <c r="C5" i="71"/>
  <c r="C7" i="71" s="1"/>
  <c r="A1" i="52"/>
  <c r="B49" i="52"/>
  <c r="C48" i="52" s="1"/>
  <c r="C47" i="52"/>
  <c r="C46" i="52"/>
  <c r="C45" i="52"/>
  <c r="C44" i="52"/>
  <c r="C49" i="52" s="1"/>
  <c r="B41" i="52"/>
  <c r="C39" i="52" s="1"/>
  <c r="C37" i="52"/>
  <c r="C36" i="52"/>
  <c r="B33" i="52"/>
  <c r="C31" i="52" s="1"/>
  <c r="B27" i="52"/>
  <c r="C22" i="52" s="1"/>
  <c r="C27" i="52" s="1"/>
  <c r="C25" i="52"/>
  <c r="C24" i="52"/>
  <c r="C23" i="52"/>
  <c r="B19" i="52"/>
  <c r="C17" i="52" s="1"/>
  <c r="B13" i="52"/>
  <c r="C10" i="52" s="1"/>
  <c r="C13" i="52" s="1"/>
  <c r="C11" i="52"/>
  <c r="B7" i="52"/>
  <c r="C6" i="52" s="1"/>
  <c r="C44" i="13" l="1"/>
  <c r="C49" i="13" s="1"/>
  <c r="C31" i="13"/>
  <c r="C33" i="13"/>
  <c r="C13" i="13"/>
  <c r="C11" i="13"/>
  <c r="C23" i="13"/>
  <c r="C45" i="13"/>
  <c r="C24" i="13"/>
  <c r="C36" i="13"/>
  <c r="C41" i="13" s="1"/>
  <c r="C46" i="13"/>
  <c r="C47" i="13"/>
  <c r="C36" i="71"/>
  <c r="C37" i="71"/>
  <c r="C38" i="71"/>
  <c r="C24" i="71"/>
  <c r="C25" i="71"/>
  <c r="C10" i="71"/>
  <c r="C13" i="71" s="1"/>
  <c r="C22" i="71"/>
  <c r="C27" i="71" s="1"/>
  <c r="C44" i="71"/>
  <c r="C45" i="71"/>
  <c r="C30" i="52"/>
  <c r="C33" i="52" s="1"/>
  <c r="C5" i="52"/>
  <c r="C7" i="52" s="1"/>
  <c r="C16" i="52"/>
  <c r="C19" i="52" s="1"/>
  <c r="C38" i="52"/>
  <c r="C41" i="52" s="1"/>
  <c r="C27" i="13" l="1"/>
  <c r="C41" i="71"/>
  <c r="C49" i="71"/>
  <c r="A1" i="26" l="1"/>
  <c r="B49" i="26"/>
  <c r="C48" i="26" s="1"/>
  <c r="C46" i="26"/>
  <c r="C45" i="26"/>
  <c r="C44" i="26"/>
  <c r="B41" i="26"/>
  <c r="C39" i="26" s="1"/>
  <c r="B33" i="26"/>
  <c r="C31" i="26"/>
  <c r="C30" i="26"/>
  <c r="C33" i="26" s="1"/>
  <c r="B27" i="26"/>
  <c r="C25" i="26"/>
  <c r="C24" i="26"/>
  <c r="C23" i="26"/>
  <c r="C22" i="26"/>
  <c r="C27" i="26" s="1"/>
  <c r="B19" i="26"/>
  <c r="C17" i="26" s="1"/>
  <c r="B13" i="26"/>
  <c r="C11" i="26"/>
  <c r="C10" i="26"/>
  <c r="C13" i="26" s="1"/>
  <c r="B7" i="26"/>
  <c r="C6" i="26" s="1"/>
  <c r="A1" i="19"/>
  <c r="B49" i="19"/>
  <c r="C45" i="19" s="1"/>
  <c r="C48" i="19"/>
  <c r="C47" i="19"/>
  <c r="C46" i="19"/>
  <c r="B41" i="19"/>
  <c r="C39" i="19" s="1"/>
  <c r="B33" i="19"/>
  <c r="C31" i="19" s="1"/>
  <c r="C30" i="19"/>
  <c r="B27" i="19"/>
  <c r="C23" i="19" s="1"/>
  <c r="B19" i="19"/>
  <c r="C17" i="19"/>
  <c r="C16" i="19"/>
  <c r="C19" i="19" s="1"/>
  <c r="B13" i="19"/>
  <c r="C11" i="19" s="1"/>
  <c r="B7" i="19"/>
  <c r="C5" i="19" s="1"/>
  <c r="C7" i="19" s="1"/>
  <c r="C6" i="19"/>
  <c r="C37" i="26" l="1"/>
  <c r="C47" i="26"/>
  <c r="C49" i="26" s="1"/>
  <c r="C36" i="26"/>
  <c r="C5" i="26"/>
  <c r="C7" i="26" s="1"/>
  <c r="C16" i="26"/>
  <c r="C19" i="26" s="1"/>
  <c r="C38" i="26"/>
  <c r="C36" i="19"/>
  <c r="C37" i="19"/>
  <c r="C38" i="19"/>
  <c r="C33" i="19"/>
  <c r="C24" i="19"/>
  <c r="C25" i="19"/>
  <c r="C10" i="19"/>
  <c r="C13" i="19" s="1"/>
  <c r="C22" i="19"/>
  <c r="C27" i="19" s="1"/>
  <c r="C44" i="19"/>
  <c r="C49" i="19" s="1"/>
  <c r="C41" i="26" l="1"/>
  <c r="C41" i="19"/>
  <c r="A1" i="10" l="1"/>
  <c r="B49" i="10"/>
  <c r="C44" i="10" s="1"/>
  <c r="B41" i="10"/>
  <c r="C36" i="10" s="1"/>
  <c r="C41" i="10" s="1"/>
  <c r="C39" i="10"/>
  <c r="C38" i="10"/>
  <c r="C37" i="10"/>
  <c r="B33" i="10"/>
  <c r="C30" i="10" s="1"/>
  <c r="B27" i="10"/>
  <c r="C22" i="10" s="1"/>
  <c r="B19" i="10"/>
  <c r="C17" i="10"/>
  <c r="C16" i="10"/>
  <c r="C19" i="10" s="1"/>
  <c r="B13" i="10"/>
  <c r="C10" i="10" s="1"/>
  <c r="C11" i="10"/>
  <c r="C7" i="10"/>
  <c r="B7" i="10"/>
  <c r="C6" i="10"/>
  <c r="C5" i="10"/>
  <c r="A1" i="72"/>
  <c r="B49" i="72"/>
  <c r="C48" i="72" s="1"/>
  <c r="C46" i="72"/>
  <c r="C45" i="72"/>
  <c r="B41" i="72"/>
  <c r="C39" i="72" s="1"/>
  <c r="C37" i="72"/>
  <c r="C36" i="72"/>
  <c r="B33" i="72"/>
  <c r="C31" i="72" s="1"/>
  <c r="C30" i="72"/>
  <c r="C33" i="72" s="1"/>
  <c r="B27" i="72"/>
  <c r="C22" i="72" s="1"/>
  <c r="C25" i="72"/>
  <c r="B19" i="72"/>
  <c r="C17" i="72" s="1"/>
  <c r="B13" i="72"/>
  <c r="C10" i="72" s="1"/>
  <c r="C11" i="72"/>
  <c r="B7" i="72"/>
  <c r="C6" i="72" s="1"/>
  <c r="A1" i="20"/>
  <c r="B49" i="20"/>
  <c r="C48" i="20" s="1"/>
  <c r="C46" i="20"/>
  <c r="C45" i="20"/>
  <c r="B41" i="20"/>
  <c r="C39" i="20"/>
  <c r="C38" i="20"/>
  <c r="C37" i="20"/>
  <c r="C36" i="20"/>
  <c r="B33" i="20"/>
  <c r="C30" i="20" s="1"/>
  <c r="C31" i="20"/>
  <c r="B27" i="20"/>
  <c r="C22" i="20" s="1"/>
  <c r="C25" i="20"/>
  <c r="B19" i="20"/>
  <c r="C17" i="20" s="1"/>
  <c r="C16" i="20"/>
  <c r="C19" i="20" s="1"/>
  <c r="B13" i="20"/>
  <c r="C10" i="20" s="1"/>
  <c r="C11" i="20"/>
  <c r="B7" i="20"/>
  <c r="C6" i="20" s="1"/>
  <c r="A1" i="51"/>
  <c r="B49" i="51"/>
  <c r="C48" i="51" s="1"/>
  <c r="C46" i="51"/>
  <c r="C45" i="51"/>
  <c r="B41" i="51"/>
  <c r="C38" i="51" s="1"/>
  <c r="B33" i="51"/>
  <c r="C31" i="51"/>
  <c r="C30" i="51"/>
  <c r="C33" i="51" s="1"/>
  <c r="B27" i="51"/>
  <c r="C22" i="51" s="1"/>
  <c r="C25" i="51"/>
  <c r="C24" i="51"/>
  <c r="C23" i="51"/>
  <c r="B19" i="51"/>
  <c r="C16" i="51" s="1"/>
  <c r="B13" i="51"/>
  <c r="C10" i="51" s="1"/>
  <c r="C11" i="51"/>
  <c r="B7" i="51"/>
  <c r="C5" i="51" s="1"/>
  <c r="A1" i="73"/>
  <c r="B49" i="73"/>
  <c r="C45" i="73" s="1"/>
  <c r="C48" i="73"/>
  <c r="C47" i="73"/>
  <c r="C46" i="73"/>
  <c r="B41" i="73"/>
  <c r="C37" i="73" s="1"/>
  <c r="C39" i="73"/>
  <c r="C38" i="73"/>
  <c r="B33" i="73"/>
  <c r="C30" i="73" s="1"/>
  <c r="B27" i="73"/>
  <c r="C23" i="73" s="1"/>
  <c r="C25" i="73"/>
  <c r="B19" i="73"/>
  <c r="C17" i="73" s="1"/>
  <c r="B13" i="73"/>
  <c r="C11" i="73" s="1"/>
  <c r="B7" i="73"/>
  <c r="C5" i="73" s="1"/>
  <c r="C7" i="73" s="1"/>
  <c r="C6" i="73"/>
  <c r="B19" i="50"/>
  <c r="C17" i="50"/>
  <c r="C16" i="50"/>
  <c r="C19" i="50" s="1"/>
  <c r="A1" i="50"/>
  <c r="B49" i="50"/>
  <c r="C47" i="50" s="1"/>
  <c r="C48" i="50"/>
  <c r="C46" i="50"/>
  <c r="C45" i="50"/>
  <c r="B41" i="50"/>
  <c r="C39" i="50" s="1"/>
  <c r="C38" i="50"/>
  <c r="C36" i="50"/>
  <c r="B33" i="50"/>
  <c r="C30" i="50" s="1"/>
  <c r="C33" i="50" s="1"/>
  <c r="C31" i="50"/>
  <c r="B27" i="50"/>
  <c r="C25" i="50" s="1"/>
  <c r="B13" i="50"/>
  <c r="C10" i="50" s="1"/>
  <c r="C11" i="50"/>
  <c r="B7" i="50"/>
  <c r="C6" i="50" s="1"/>
  <c r="C5" i="50"/>
  <c r="C44" i="74"/>
  <c r="A1" i="74"/>
  <c r="B49" i="74"/>
  <c r="C48" i="74" s="1"/>
  <c r="C47" i="74"/>
  <c r="C46" i="74"/>
  <c r="C45" i="74"/>
  <c r="B41" i="74"/>
  <c r="C37" i="74" s="1"/>
  <c r="C39" i="74"/>
  <c r="B33" i="74"/>
  <c r="C30" i="74" s="1"/>
  <c r="B27" i="74"/>
  <c r="C22" i="74" s="1"/>
  <c r="C25" i="74"/>
  <c r="B19" i="74"/>
  <c r="C17" i="74" s="1"/>
  <c r="C16" i="74"/>
  <c r="C19" i="74" s="1"/>
  <c r="B13" i="74"/>
  <c r="C10" i="74" s="1"/>
  <c r="B7" i="74"/>
  <c r="C5" i="74" s="1"/>
  <c r="C7" i="74" s="1"/>
  <c r="C6" i="74"/>
  <c r="C39" i="16"/>
  <c r="C38" i="16"/>
  <c r="C37" i="16"/>
  <c r="C36" i="16"/>
  <c r="C41" i="16" s="1"/>
  <c r="A1" i="16"/>
  <c r="B49" i="16"/>
  <c r="C48" i="16" s="1"/>
  <c r="B41" i="16"/>
  <c r="B33" i="16"/>
  <c r="C30" i="16" s="1"/>
  <c r="B27" i="16"/>
  <c r="C22" i="16" s="1"/>
  <c r="C25" i="16"/>
  <c r="C24" i="16"/>
  <c r="C23" i="16"/>
  <c r="C19" i="16"/>
  <c r="B19" i="16"/>
  <c r="C17" i="16"/>
  <c r="C16" i="16"/>
  <c r="B13" i="16"/>
  <c r="C10" i="16" s="1"/>
  <c r="C7" i="16"/>
  <c r="B7" i="16"/>
  <c r="C6" i="16"/>
  <c r="C5" i="16"/>
  <c r="A1" i="2"/>
  <c r="B49" i="2"/>
  <c r="C47" i="2" s="1"/>
  <c r="C46" i="2"/>
  <c r="C45" i="2"/>
  <c r="B41" i="2"/>
  <c r="C37" i="2" s="1"/>
  <c r="C39" i="2"/>
  <c r="C38" i="2"/>
  <c r="C36" i="2"/>
  <c r="B33" i="2"/>
  <c r="C30" i="2" s="1"/>
  <c r="B27" i="2"/>
  <c r="C25" i="2" s="1"/>
  <c r="B19" i="2"/>
  <c r="C17" i="2"/>
  <c r="C16" i="2"/>
  <c r="C19" i="2" s="1"/>
  <c r="B13" i="2"/>
  <c r="C10" i="2" s="1"/>
  <c r="C13" i="2" s="1"/>
  <c r="C11" i="2"/>
  <c r="B7" i="2"/>
  <c r="C6" i="2"/>
  <c r="C5" i="2"/>
  <c r="C7" i="2" s="1"/>
  <c r="A1" i="49"/>
  <c r="B49" i="49"/>
  <c r="C48" i="49" s="1"/>
  <c r="C46" i="49"/>
  <c r="C45" i="49"/>
  <c r="B41" i="49"/>
  <c r="C37" i="49" s="1"/>
  <c r="C39" i="49"/>
  <c r="C38" i="49"/>
  <c r="C36" i="49"/>
  <c r="B33" i="49"/>
  <c r="C30" i="49" s="1"/>
  <c r="B27" i="49"/>
  <c r="B19" i="49"/>
  <c r="C19" i="49" s="1"/>
  <c r="B13" i="49"/>
  <c r="C10" i="49" s="1"/>
  <c r="C11" i="49"/>
  <c r="B7" i="49"/>
  <c r="C6" i="49" s="1"/>
  <c r="B33" i="45"/>
  <c r="C30" i="45" s="1"/>
  <c r="A1" i="45"/>
  <c r="B49" i="45"/>
  <c r="C48" i="45" s="1"/>
  <c r="B41" i="45"/>
  <c r="C38" i="45" s="1"/>
  <c r="C31" i="45"/>
  <c r="B27" i="45"/>
  <c r="C25" i="45" s="1"/>
  <c r="B19" i="45"/>
  <c r="C16" i="45" s="1"/>
  <c r="B13" i="45"/>
  <c r="C11" i="45" s="1"/>
  <c r="C10" i="45"/>
  <c r="C13" i="45" s="1"/>
  <c r="B7" i="45"/>
  <c r="C5" i="45" s="1"/>
  <c r="A1" i="48"/>
  <c r="B49" i="48"/>
  <c r="C45" i="48" s="1"/>
  <c r="C48" i="48"/>
  <c r="B41" i="48"/>
  <c r="C39" i="48" s="1"/>
  <c r="B33" i="48"/>
  <c r="C31" i="48"/>
  <c r="C30" i="48"/>
  <c r="C33" i="48" s="1"/>
  <c r="B27" i="48"/>
  <c r="B19" i="48"/>
  <c r="B13" i="48"/>
  <c r="C11" i="48" s="1"/>
  <c r="B7" i="48"/>
  <c r="C6" i="48" s="1"/>
  <c r="C5" i="48"/>
  <c r="A1" i="44"/>
  <c r="B49" i="44"/>
  <c r="C48" i="44" s="1"/>
  <c r="C47" i="44"/>
  <c r="C46" i="44"/>
  <c r="C45" i="44"/>
  <c r="B41" i="44"/>
  <c r="C38" i="44" s="1"/>
  <c r="C39" i="44"/>
  <c r="B33" i="44"/>
  <c r="C30" i="44" s="1"/>
  <c r="B27" i="44"/>
  <c r="C22" i="44" s="1"/>
  <c r="B19" i="44"/>
  <c r="C17" i="44"/>
  <c r="C16" i="44"/>
  <c r="C19" i="44" s="1"/>
  <c r="B13" i="44"/>
  <c r="C10" i="44" s="1"/>
  <c r="C13" i="44" s="1"/>
  <c r="C11" i="44"/>
  <c r="B7" i="44"/>
  <c r="C6" i="44" s="1"/>
  <c r="A1" i="12"/>
  <c r="B49" i="12"/>
  <c r="C48" i="12" s="1"/>
  <c r="C47" i="12"/>
  <c r="C46" i="12"/>
  <c r="C45" i="12"/>
  <c r="B41" i="12"/>
  <c r="C39" i="12" s="1"/>
  <c r="C36" i="12"/>
  <c r="B33" i="12"/>
  <c r="C31" i="12" s="1"/>
  <c r="C30" i="12"/>
  <c r="C33" i="12" s="1"/>
  <c r="B27" i="12"/>
  <c r="C22" i="12" s="1"/>
  <c r="B19" i="12"/>
  <c r="C17" i="12" s="1"/>
  <c r="B13" i="12"/>
  <c r="C10" i="12" s="1"/>
  <c r="B7" i="12"/>
  <c r="C6" i="12" s="1"/>
  <c r="A1" i="47"/>
  <c r="B49" i="47"/>
  <c r="C47" i="47" s="1"/>
  <c r="B41" i="47"/>
  <c r="C37" i="47" s="1"/>
  <c r="C39" i="47"/>
  <c r="C38" i="47"/>
  <c r="B33" i="47"/>
  <c r="C31" i="47"/>
  <c r="C30" i="47"/>
  <c r="B27" i="47"/>
  <c r="C25" i="47" s="1"/>
  <c r="B19" i="47"/>
  <c r="C17" i="47" s="1"/>
  <c r="B13" i="47"/>
  <c r="C11" i="47"/>
  <c r="C10" i="47"/>
  <c r="C13" i="47" s="1"/>
  <c r="B7" i="47"/>
  <c r="C6" i="47"/>
  <c r="C5" i="47"/>
  <c r="A1" i="43"/>
  <c r="B49" i="43"/>
  <c r="C48" i="43" s="1"/>
  <c r="B41" i="43"/>
  <c r="C37" i="43" s="1"/>
  <c r="B33" i="43"/>
  <c r="C30" i="43" s="1"/>
  <c r="C31" i="43"/>
  <c r="B27" i="43"/>
  <c r="C22" i="43" s="1"/>
  <c r="C23" i="43"/>
  <c r="B19" i="43"/>
  <c r="C17" i="43"/>
  <c r="C16" i="43"/>
  <c r="C19" i="43" s="1"/>
  <c r="B13" i="43"/>
  <c r="C10" i="43" s="1"/>
  <c r="B7" i="43"/>
  <c r="C6" i="43" s="1"/>
  <c r="A1" i="8"/>
  <c r="B49" i="8"/>
  <c r="C48" i="8" s="1"/>
  <c r="C46" i="8"/>
  <c r="C45" i="8"/>
  <c r="B41" i="8"/>
  <c r="C39" i="8" s="1"/>
  <c r="C37" i="8"/>
  <c r="C36" i="8"/>
  <c r="B33" i="8"/>
  <c r="C31" i="8"/>
  <c r="C30" i="8"/>
  <c r="C33" i="8" s="1"/>
  <c r="B27" i="8"/>
  <c r="C22" i="8" s="1"/>
  <c r="B19" i="8"/>
  <c r="C17" i="8" s="1"/>
  <c r="B13" i="8"/>
  <c r="C10" i="8" s="1"/>
  <c r="B7" i="8"/>
  <c r="C6" i="8" s="1"/>
  <c r="B33" i="42"/>
  <c r="C33" i="42"/>
  <c r="A1" i="42"/>
  <c r="B49" i="42"/>
  <c r="C48" i="42" s="1"/>
  <c r="C47" i="42"/>
  <c r="C46" i="42"/>
  <c r="C45" i="42"/>
  <c r="B41" i="42"/>
  <c r="C39" i="42" s="1"/>
  <c r="C36" i="42"/>
  <c r="C31" i="42"/>
  <c r="C30" i="42"/>
  <c r="B27" i="42"/>
  <c r="C22" i="42" s="1"/>
  <c r="C25" i="42"/>
  <c r="C24" i="42"/>
  <c r="C23" i="42"/>
  <c r="B19" i="42"/>
  <c r="C17" i="42"/>
  <c r="C16" i="42"/>
  <c r="C19" i="42" s="1"/>
  <c r="B13" i="42"/>
  <c r="C10" i="42" s="1"/>
  <c r="B7" i="42"/>
  <c r="C6" i="42" s="1"/>
  <c r="A1" i="41"/>
  <c r="B49" i="41"/>
  <c r="C48" i="41" s="1"/>
  <c r="C47" i="41"/>
  <c r="C46" i="41"/>
  <c r="C45" i="41"/>
  <c r="B41" i="41"/>
  <c r="C37" i="41" s="1"/>
  <c r="B33" i="41"/>
  <c r="C31" i="41"/>
  <c r="C30" i="41"/>
  <c r="C33" i="41" s="1"/>
  <c r="B27" i="41"/>
  <c r="C22" i="41" s="1"/>
  <c r="C25" i="41"/>
  <c r="C24" i="41"/>
  <c r="C23" i="41"/>
  <c r="B19" i="41"/>
  <c r="C17" i="41" s="1"/>
  <c r="B13" i="41"/>
  <c r="C10" i="41" s="1"/>
  <c r="C11" i="41"/>
  <c r="B7" i="41"/>
  <c r="C6" i="41"/>
  <c r="C5" i="41"/>
  <c r="A1" i="40"/>
  <c r="B49" i="40"/>
  <c r="C48" i="40" s="1"/>
  <c r="C47" i="40"/>
  <c r="C45" i="40"/>
  <c r="B41" i="40"/>
  <c r="C39" i="40" s="1"/>
  <c r="B33" i="40"/>
  <c r="C31" i="40"/>
  <c r="C30" i="40"/>
  <c r="C33" i="40" s="1"/>
  <c r="B27" i="40"/>
  <c r="C22" i="40" s="1"/>
  <c r="C25" i="40"/>
  <c r="C24" i="40"/>
  <c r="C23" i="40"/>
  <c r="B19" i="40"/>
  <c r="C17" i="40"/>
  <c r="C16" i="40"/>
  <c r="C19" i="40" s="1"/>
  <c r="B13" i="40"/>
  <c r="C10" i="40" s="1"/>
  <c r="B7" i="40"/>
  <c r="C6" i="40" s="1"/>
  <c r="C5" i="40"/>
  <c r="A1" i="46"/>
  <c r="B49" i="46"/>
  <c r="C44" i="46" s="1"/>
  <c r="C48" i="46"/>
  <c r="C47" i="46"/>
  <c r="C46" i="46"/>
  <c r="C45" i="46"/>
  <c r="B41" i="46"/>
  <c r="C38" i="46" s="1"/>
  <c r="C39" i="46"/>
  <c r="B33" i="46"/>
  <c r="C31" i="46"/>
  <c r="C30" i="46"/>
  <c r="C33" i="46" s="1"/>
  <c r="B27" i="46"/>
  <c r="C22" i="46" s="1"/>
  <c r="C24" i="46"/>
  <c r="C23" i="46"/>
  <c r="B19" i="46"/>
  <c r="C16" i="46" s="1"/>
  <c r="B13" i="46"/>
  <c r="C11" i="46" s="1"/>
  <c r="B7" i="46"/>
  <c r="C6" i="46" s="1"/>
  <c r="A1" i="39"/>
  <c r="B49" i="39"/>
  <c r="C48" i="39" s="1"/>
  <c r="B41" i="39"/>
  <c r="C39" i="39" s="1"/>
  <c r="B33" i="39"/>
  <c r="C31" i="39"/>
  <c r="C30" i="39"/>
  <c r="C33" i="39" s="1"/>
  <c r="B27" i="39"/>
  <c r="C25" i="39" s="1"/>
  <c r="C22" i="39"/>
  <c r="B19" i="39"/>
  <c r="C17" i="39" s="1"/>
  <c r="B13" i="39"/>
  <c r="C11" i="39" s="1"/>
  <c r="B7" i="39"/>
  <c r="C6" i="39" s="1"/>
  <c r="A1" i="24"/>
  <c r="B49" i="24"/>
  <c r="C48" i="24" s="1"/>
  <c r="B41" i="24"/>
  <c r="C36" i="24" s="1"/>
  <c r="C39" i="24"/>
  <c r="C38" i="24"/>
  <c r="B33" i="24"/>
  <c r="C30" i="24" s="1"/>
  <c r="B27" i="24"/>
  <c r="C22" i="24" s="1"/>
  <c r="C25" i="24"/>
  <c r="C24" i="24"/>
  <c r="C23" i="24"/>
  <c r="B19" i="24"/>
  <c r="C16" i="24" s="1"/>
  <c r="B13" i="24"/>
  <c r="C11" i="24" s="1"/>
  <c r="B7" i="24"/>
  <c r="C5" i="24" s="1"/>
  <c r="C6" i="24"/>
  <c r="A1" i="32"/>
  <c r="B49" i="32"/>
  <c r="C44" i="32" s="1"/>
  <c r="B41" i="32"/>
  <c r="C39" i="32" s="1"/>
  <c r="B33" i="32"/>
  <c r="C30" i="32" s="1"/>
  <c r="B27" i="32"/>
  <c r="C22" i="32" s="1"/>
  <c r="B19" i="32"/>
  <c r="C16" i="32" s="1"/>
  <c r="C19" i="32" s="1"/>
  <c r="C17" i="32"/>
  <c r="B13" i="32"/>
  <c r="C10" i="32" s="1"/>
  <c r="B7" i="32"/>
  <c r="C6" i="32" s="1"/>
  <c r="B19" i="38"/>
  <c r="C17" i="38" s="1"/>
  <c r="A1" i="38"/>
  <c r="B49" i="38"/>
  <c r="C48" i="38" s="1"/>
  <c r="B41" i="38"/>
  <c r="C38" i="38" s="1"/>
  <c r="C39" i="38"/>
  <c r="B33" i="38"/>
  <c r="C31" i="38" s="1"/>
  <c r="B27" i="38"/>
  <c r="C25" i="38" s="1"/>
  <c r="B13" i="38"/>
  <c r="C11" i="38" s="1"/>
  <c r="B7" i="38"/>
  <c r="C6" i="38" s="1"/>
  <c r="C47" i="10" l="1"/>
  <c r="C48" i="10"/>
  <c r="C45" i="10"/>
  <c r="C46" i="10"/>
  <c r="C49" i="10" s="1"/>
  <c r="C31" i="10"/>
  <c r="C33" i="10" s="1"/>
  <c r="C24" i="10"/>
  <c r="C25" i="10"/>
  <c r="C23" i="10"/>
  <c r="C27" i="10" s="1"/>
  <c r="C13" i="10"/>
  <c r="C47" i="72"/>
  <c r="C23" i="72"/>
  <c r="C27" i="72" s="1"/>
  <c r="C24" i="72"/>
  <c r="C13" i="72"/>
  <c r="C41" i="72"/>
  <c r="C44" i="72"/>
  <c r="C5" i="72"/>
  <c r="C7" i="72" s="1"/>
  <c r="C16" i="72"/>
  <c r="C19" i="72" s="1"/>
  <c r="C38" i="72"/>
  <c r="C47" i="20"/>
  <c r="C41" i="20"/>
  <c r="C33" i="20"/>
  <c r="C23" i="20"/>
  <c r="C27" i="20" s="1"/>
  <c r="C24" i="20"/>
  <c r="C13" i="20"/>
  <c r="C5" i="20"/>
  <c r="C7" i="20" s="1"/>
  <c r="C44" i="20"/>
  <c r="C49" i="20" s="1"/>
  <c r="C47" i="51"/>
  <c r="C37" i="51"/>
  <c r="C39" i="51"/>
  <c r="C36" i="51"/>
  <c r="C41" i="51" s="1"/>
  <c r="C27" i="51"/>
  <c r="C17" i="51"/>
  <c r="C19" i="51"/>
  <c r="C13" i="51"/>
  <c r="C6" i="51"/>
  <c r="C7" i="51"/>
  <c r="C44" i="51"/>
  <c r="C49" i="51" s="1"/>
  <c r="C36" i="73"/>
  <c r="C41" i="73" s="1"/>
  <c r="C31" i="73"/>
  <c r="C33" i="73"/>
  <c r="C24" i="73"/>
  <c r="C16" i="73"/>
  <c r="C19" i="73" s="1"/>
  <c r="C10" i="73"/>
  <c r="C13" i="73" s="1"/>
  <c r="C22" i="73"/>
  <c r="C27" i="73" s="1"/>
  <c r="C44" i="73"/>
  <c r="C49" i="73" s="1"/>
  <c r="C23" i="50"/>
  <c r="C13" i="50"/>
  <c r="C7" i="50"/>
  <c r="C22" i="50"/>
  <c r="C44" i="50"/>
  <c r="C49" i="50" s="1"/>
  <c r="C24" i="50"/>
  <c r="C37" i="50"/>
  <c r="C41" i="50" s="1"/>
  <c r="C38" i="74"/>
  <c r="C36" i="74"/>
  <c r="C41" i="74" s="1"/>
  <c r="C31" i="74"/>
  <c r="C33" i="74"/>
  <c r="C23" i="74"/>
  <c r="C27" i="74" s="1"/>
  <c r="C24" i="74"/>
  <c r="C11" i="74"/>
  <c r="C13" i="74" s="1"/>
  <c r="C49" i="74"/>
  <c r="C46" i="16"/>
  <c r="C47" i="16"/>
  <c r="C45" i="16"/>
  <c r="C31" i="16"/>
  <c r="C33" i="16"/>
  <c r="C27" i="16"/>
  <c r="C11" i="16"/>
  <c r="C13" i="16"/>
  <c r="C44" i="16"/>
  <c r="C49" i="16" s="1"/>
  <c r="C44" i="2"/>
  <c r="C49" i="2" s="1"/>
  <c r="C48" i="2"/>
  <c r="C41" i="2"/>
  <c r="C31" i="2"/>
  <c r="C33" i="2" s="1"/>
  <c r="C23" i="2"/>
  <c r="C22" i="2"/>
  <c r="C24" i="2"/>
  <c r="C27" i="2"/>
  <c r="C27" i="49"/>
  <c r="C47" i="49"/>
  <c r="C41" i="49"/>
  <c r="C31" i="49"/>
  <c r="C33" i="49" s="1"/>
  <c r="C13" i="49"/>
  <c r="C5" i="49"/>
  <c r="C7" i="49" s="1"/>
  <c r="C44" i="49"/>
  <c r="C49" i="49" s="1"/>
  <c r="C46" i="45"/>
  <c r="C36" i="45"/>
  <c r="C39" i="45"/>
  <c r="C33" i="45"/>
  <c r="C22" i="45"/>
  <c r="C24" i="45"/>
  <c r="C17" i="45"/>
  <c r="C19" i="45" s="1"/>
  <c r="C6" i="45"/>
  <c r="C7" i="45" s="1"/>
  <c r="C44" i="45"/>
  <c r="C23" i="45"/>
  <c r="C45" i="45"/>
  <c r="C37" i="45"/>
  <c r="C41" i="45" s="1"/>
  <c r="C47" i="45"/>
  <c r="C46" i="48"/>
  <c r="C47" i="48"/>
  <c r="C37" i="48"/>
  <c r="C38" i="48"/>
  <c r="C36" i="48"/>
  <c r="C7" i="48"/>
  <c r="C10" i="48"/>
  <c r="C13" i="48" s="1"/>
  <c r="C27" i="48"/>
  <c r="C44" i="48"/>
  <c r="C44" i="44"/>
  <c r="C37" i="44"/>
  <c r="C36" i="44"/>
  <c r="C41" i="44" s="1"/>
  <c r="C25" i="44"/>
  <c r="C23" i="44"/>
  <c r="C27" i="44" s="1"/>
  <c r="C24" i="44"/>
  <c r="C5" i="44"/>
  <c r="C7" i="44" s="1"/>
  <c r="C49" i="44"/>
  <c r="C31" i="44"/>
  <c r="C33" i="44" s="1"/>
  <c r="C37" i="12"/>
  <c r="C23" i="12"/>
  <c r="C24" i="12"/>
  <c r="C27" i="12" s="1"/>
  <c r="C25" i="12"/>
  <c r="C11" i="12"/>
  <c r="C13" i="12" s="1"/>
  <c r="C44" i="12"/>
  <c r="C49" i="12" s="1"/>
  <c r="C5" i="12"/>
  <c r="C7" i="12" s="1"/>
  <c r="C16" i="12"/>
  <c r="C19" i="12" s="1"/>
  <c r="C38" i="12"/>
  <c r="C41" i="12" s="1"/>
  <c r="C48" i="47"/>
  <c r="C33" i="47"/>
  <c r="C16" i="47"/>
  <c r="C19" i="47" s="1"/>
  <c r="C7" i="47"/>
  <c r="C22" i="47"/>
  <c r="C23" i="47"/>
  <c r="C45" i="47"/>
  <c r="C44" i="47"/>
  <c r="C49" i="47" s="1"/>
  <c r="C24" i="47"/>
  <c r="C36" i="47"/>
  <c r="C41" i="47" s="1"/>
  <c r="C46" i="47"/>
  <c r="C45" i="43"/>
  <c r="C46" i="43"/>
  <c r="C47" i="43"/>
  <c r="C38" i="43"/>
  <c r="C39" i="43"/>
  <c r="C36" i="43"/>
  <c r="C33" i="43"/>
  <c r="C24" i="43"/>
  <c r="C27" i="43" s="1"/>
  <c r="C25" i="43"/>
  <c r="C13" i="43"/>
  <c r="C11" i="43"/>
  <c r="C5" i="43"/>
  <c r="C7" i="43" s="1"/>
  <c r="C44" i="43"/>
  <c r="C47" i="8"/>
  <c r="C23" i="8"/>
  <c r="C27" i="8" s="1"/>
  <c r="C24" i="8"/>
  <c r="C25" i="8"/>
  <c r="C11" i="8"/>
  <c r="C13" i="8" s="1"/>
  <c r="C44" i="8"/>
  <c r="C49" i="8" s="1"/>
  <c r="C5" i="8"/>
  <c r="C7" i="8" s="1"/>
  <c r="C16" i="8"/>
  <c r="C19" i="8" s="1"/>
  <c r="C38" i="8"/>
  <c r="C41" i="8" s="1"/>
  <c r="C37" i="42"/>
  <c r="C41" i="42" s="1"/>
  <c r="C38" i="42"/>
  <c r="C27" i="42"/>
  <c r="C11" i="42"/>
  <c r="C13" i="42"/>
  <c r="C5" i="42"/>
  <c r="C7" i="42" s="1"/>
  <c r="C44" i="42"/>
  <c r="C49" i="42" s="1"/>
  <c r="C38" i="41"/>
  <c r="C39" i="41"/>
  <c r="C36" i="41"/>
  <c r="C41" i="41" s="1"/>
  <c r="C27" i="41"/>
  <c r="C16" i="41"/>
  <c r="C19" i="41" s="1"/>
  <c r="C13" i="41"/>
  <c r="C7" i="41"/>
  <c r="C44" i="41"/>
  <c r="C49" i="41" s="1"/>
  <c r="C46" i="40"/>
  <c r="C36" i="40"/>
  <c r="C37" i="40"/>
  <c r="C38" i="40"/>
  <c r="C27" i="40"/>
  <c r="C11" i="40"/>
  <c r="C13" i="40"/>
  <c r="C7" i="40"/>
  <c r="C44" i="40"/>
  <c r="C49" i="40" s="1"/>
  <c r="C49" i="46"/>
  <c r="C36" i="46"/>
  <c r="C37" i="46"/>
  <c r="C25" i="46"/>
  <c r="C27" i="46" s="1"/>
  <c r="C17" i="46"/>
  <c r="C19" i="46" s="1"/>
  <c r="C5" i="46"/>
  <c r="C7" i="46" s="1"/>
  <c r="C10" i="46"/>
  <c r="C13" i="46" s="1"/>
  <c r="C10" i="39"/>
  <c r="C13" i="39" s="1"/>
  <c r="C44" i="39"/>
  <c r="C23" i="39"/>
  <c r="C45" i="39"/>
  <c r="C24" i="39"/>
  <c r="C36" i="39"/>
  <c r="C41" i="39" s="1"/>
  <c r="C46" i="39"/>
  <c r="C37" i="39"/>
  <c r="C47" i="39"/>
  <c r="C5" i="39"/>
  <c r="C7" i="39" s="1"/>
  <c r="C16" i="39"/>
  <c r="C19" i="39" s="1"/>
  <c r="C38" i="39"/>
  <c r="C37" i="24"/>
  <c r="C41" i="24" s="1"/>
  <c r="C45" i="24"/>
  <c r="C17" i="24"/>
  <c r="C19" i="24" s="1"/>
  <c r="C7" i="24"/>
  <c r="C10" i="24"/>
  <c r="C47" i="32"/>
  <c r="C36" i="32"/>
  <c r="C38" i="32"/>
  <c r="C37" i="32"/>
  <c r="C41" i="32"/>
  <c r="C48" i="32"/>
  <c r="C49" i="32" s="1"/>
  <c r="C45" i="32"/>
  <c r="C31" i="32"/>
  <c r="C33" i="32" s="1"/>
  <c r="C46" i="32"/>
  <c r="C16" i="38"/>
  <c r="C19" i="38" s="1"/>
  <c r="C46" i="24"/>
  <c r="C47" i="24"/>
  <c r="C31" i="24"/>
  <c r="C33" i="24" s="1"/>
  <c r="C27" i="24"/>
  <c r="C13" i="24"/>
  <c r="C44" i="24"/>
  <c r="C23" i="32"/>
  <c r="C24" i="32"/>
  <c r="C25" i="32"/>
  <c r="C5" i="32"/>
  <c r="C7" i="32" s="1"/>
  <c r="C11" i="32"/>
  <c r="C13" i="32" s="1"/>
  <c r="C5" i="38"/>
  <c r="C7" i="38" s="1"/>
  <c r="C10" i="38"/>
  <c r="C13" i="38" s="1"/>
  <c r="C23" i="38"/>
  <c r="C30" i="38"/>
  <c r="C33" i="38" s="1"/>
  <c r="C22" i="38"/>
  <c r="C44" i="38"/>
  <c r="C45" i="38"/>
  <c r="C24" i="38"/>
  <c r="C36" i="38"/>
  <c r="C46" i="38"/>
  <c r="C37" i="38"/>
  <c r="C47" i="38"/>
  <c r="C49" i="72" l="1"/>
  <c r="C27" i="50"/>
  <c r="C41" i="48"/>
  <c r="C27" i="45"/>
  <c r="C49" i="45"/>
  <c r="C49" i="48"/>
  <c r="C27" i="47"/>
  <c r="C49" i="43"/>
  <c r="C41" i="43"/>
  <c r="C41" i="40"/>
  <c r="C41" i="46"/>
  <c r="C27" i="39"/>
  <c r="C49" i="39"/>
  <c r="C49" i="24"/>
  <c r="C27" i="38"/>
  <c r="C27" i="32"/>
  <c r="C49" i="38"/>
  <c r="C41" i="38"/>
  <c r="C22" i="36" l="1"/>
  <c r="A1" i="37"/>
  <c r="B49" i="37"/>
  <c r="C46" i="37" s="1"/>
  <c r="B41" i="37"/>
  <c r="C36" i="37" s="1"/>
  <c r="B33" i="37"/>
  <c r="C31" i="37" s="1"/>
  <c r="B27" i="37"/>
  <c r="C25" i="37" s="1"/>
  <c r="B19" i="37"/>
  <c r="C17" i="37" s="1"/>
  <c r="B13" i="37"/>
  <c r="C10" i="37" s="1"/>
  <c r="B7" i="37"/>
  <c r="C6" i="37" s="1"/>
  <c r="A1" i="15"/>
  <c r="B49" i="15"/>
  <c r="C46" i="15" s="1"/>
  <c r="B41" i="15"/>
  <c r="C36" i="15" s="1"/>
  <c r="B33" i="15"/>
  <c r="C31" i="15" s="1"/>
  <c r="B27" i="15"/>
  <c r="C25" i="15" s="1"/>
  <c r="B19" i="15"/>
  <c r="C17" i="15" s="1"/>
  <c r="B13" i="15"/>
  <c r="C10" i="15" s="1"/>
  <c r="B7" i="15"/>
  <c r="C6" i="15" s="1"/>
  <c r="B41" i="36"/>
  <c r="B41" i="33"/>
  <c r="B41" i="34"/>
  <c r="C37" i="34" s="1"/>
  <c r="B41" i="11"/>
  <c r="C37" i="11" s="1"/>
  <c r="A1" i="11"/>
  <c r="B49" i="11"/>
  <c r="C48" i="11" s="1"/>
  <c r="B33" i="11"/>
  <c r="C31" i="11" s="1"/>
  <c r="B27" i="11"/>
  <c r="C25" i="11" s="1"/>
  <c r="B19" i="11"/>
  <c r="C17" i="11" s="1"/>
  <c r="B13" i="11"/>
  <c r="C11" i="11" s="1"/>
  <c r="B7" i="11"/>
  <c r="C5" i="11" s="1"/>
  <c r="C6" i="11"/>
  <c r="B33" i="34"/>
  <c r="C30" i="34" s="1"/>
  <c r="A1" i="34"/>
  <c r="B49" i="34"/>
  <c r="C48" i="34" s="1"/>
  <c r="B27" i="34"/>
  <c r="C25" i="34" s="1"/>
  <c r="B19" i="34"/>
  <c r="C16" i="34" s="1"/>
  <c r="C17" i="34"/>
  <c r="B13" i="34"/>
  <c r="C10" i="34" s="1"/>
  <c r="B7" i="34"/>
  <c r="C5" i="34" s="1"/>
  <c r="B27" i="33"/>
  <c r="C25" i="33" s="1"/>
  <c r="B19" i="33"/>
  <c r="B13" i="33"/>
  <c r="B7" i="33"/>
  <c r="A1" i="33"/>
  <c r="B33" i="36"/>
  <c r="B27" i="36"/>
  <c r="C25" i="36" s="1"/>
  <c r="B19" i="36"/>
  <c r="B13" i="36"/>
  <c r="B7" i="36"/>
  <c r="A1" i="36"/>
  <c r="B49" i="35"/>
  <c r="C45" i="35" s="1"/>
  <c r="C48" i="35"/>
  <c r="B41" i="35"/>
  <c r="C36" i="35" s="1"/>
  <c r="B33" i="35"/>
  <c r="C31" i="35" s="1"/>
  <c r="B27" i="35"/>
  <c r="C22" i="35" s="1"/>
  <c r="B19" i="35"/>
  <c r="C17" i="35" s="1"/>
  <c r="B13" i="35"/>
  <c r="C10" i="35"/>
  <c r="B7" i="35"/>
  <c r="C5" i="35" s="1"/>
  <c r="C24" i="37" l="1"/>
  <c r="C30" i="37"/>
  <c r="C33" i="37" s="1"/>
  <c r="C5" i="37"/>
  <c r="C38" i="37"/>
  <c r="C41" i="37" s="1"/>
  <c r="C23" i="37"/>
  <c r="C22" i="37"/>
  <c r="C39" i="37"/>
  <c r="C22" i="15"/>
  <c r="C30" i="15"/>
  <c r="C33" i="15" s="1"/>
  <c r="C23" i="15"/>
  <c r="C24" i="15"/>
  <c r="C7" i="11"/>
  <c r="C45" i="11"/>
  <c r="C22" i="11"/>
  <c r="C27" i="11" s="1"/>
  <c r="C16" i="11"/>
  <c r="C19" i="11" s="1"/>
  <c r="C46" i="11"/>
  <c r="C23" i="11"/>
  <c r="C36" i="11"/>
  <c r="C10" i="11"/>
  <c r="C38" i="11"/>
  <c r="C47" i="11"/>
  <c r="C39" i="11"/>
  <c r="C41" i="11" s="1"/>
  <c r="C24" i="11"/>
  <c r="C22" i="34"/>
  <c r="C19" i="34"/>
  <c r="C23" i="34"/>
  <c r="C6" i="34"/>
  <c r="C24" i="34"/>
  <c r="C22" i="33"/>
  <c r="C24" i="33"/>
  <c r="C23" i="33"/>
  <c r="C23" i="36"/>
  <c r="C24" i="36"/>
  <c r="C6" i="35"/>
  <c r="C7" i="35" s="1"/>
  <c r="C46" i="35"/>
  <c r="C47" i="35"/>
  <c r="C25" i="35"/>
  <c r="C24" i="35"/>
  <c r="C27" i="35" s="1"/>
  <c r="C23" i="35"/>
  <c r="C48" i="37"/>
  <c r="C47" i="37"/>
  <c r="C37" i="37"/>
  <c r="C16" i="37"/>
  <c r="C19" i="37" s="1"/>
  <c r="C7" i="37"/>
  <c r="C11" i="37"/>
  <c r="C13" i="37" s="1"/>
  <c r="C44" i="37"/>
  <c r="C45" i="37"/>
  <c r="C47" i="15"/>
  <c r="C48" i="15"/>
  <c r="C37" i="15"/>
  <c r="C38" i="15"/>
  <c r="C39" i="15"/>
  <c r="C16" i="15"/>
  <c r="C19" i="15" s="1"/>
  <c r="C11" i="15"/>
  <c r="C13" i="15" s="1"/>
  <c r="C5" i="15"/>
  <c r="C7" i="15" s="1"/>
  <c r="C44" i="15"/>
  <c r="C45" i="15"/>
  <c r="C30" i="11"/>
  <c r="C33" i="11" s="1"/>
  <c r="C13" i="11"/>
  <c r="C44" i="11"/>
  <c r="C7" i="34"/>
  <c r="C31" i="34"/>
  <c r="C33" i="34" s="1"/>
  <c r="C11" i="34"/>
  <c r="C13" i="34" s="1"/>
  <c r="C38" i="34"/>
  <c r="C39" i="34"/>
  <c r="C44" i="34"/>
  <c r="C45" i="34"/>
  <c r="C36" i="34"/>
  <c r="C41" i="34" s="1"/>
  <c r="C46" i="34"/>
  <c r="C47" i="34"/>
  <c r="C44" i="35"/>
  <c r="C30" i="35"/>
  <c r="C33" i="35" s="1"/>
  <c r="C16" i="35"/>
  <c r="C19" i="35" s="1"/>
  <c r="C39" i="35"/>
  <c r="C37" i="35"/>
  <c r="C38" i="35"/>
  <c r="C11" i="35"/>
  <c r="C13" i="35" s="1"/>
  <c r="C49" i="15" l="1"/>
  <c r="C49" i="11"/>
  <c r="C49" i="35"/>
  <c r="C27" i="37"/>
  <c r="C49" i="37"/>
  <c r="C41" i="15"/>
  <c r="C27" i="15"/>
  <c r="C49" i="34"/>
  <c r="C27" i="34"/>
  <c r="C41" i="35"/>
  <c r="C6" i="33" l="1"/>
  <c r="C5" i="33"/>
  <c r="C7" i="33" l="1"/>
  <c r="C6" i="36"/>
  <c r="C5" i="36"/>
  <c r="C7" i="36" l="1"/>
  <c r="B49" i="33"/>
  <c r="B49" i="36"/>
  <c r="C48" i="33" l="1"/>
  <c r="C44" i="33"/>
  <c r="C47" i="33"/>
  <c r="C45" i="33"/>
  <c r="C46" i="33"/>
  <c r="C48" i="36"/>
  <c r="C47" i="36"/>
  <c r="C46" i="36"/>
  <c r="C45" i="36"/>
  <c r="C44" i="36"/>
  <c r="C49" i="36" l="1"/>
  <c r="C49" i="33"/>
  <c r="C36" i="33"/>
  <c r="C37" i="33"/>
  <c r="C39" i="33"/>
  <c r="C38" i="33"/>
  <c r="B33" i="33"/>
  <c r="C41" i="33" l="1"/>
  <c r="C30" i="33"/>
  <c r="C31" i="33"/>
  <c r="C33" i="33" l="1"/>
  <c r="C16" i="33"/>
  <c r="C17" i="33"/>
  <c r="C27" i="33" l="1"/>
  <c r="C19" i="33"/>
  <c r="C10" i="33" l="1"/>
  <c r="C11" i="33"/>
  <c r="C13" i="33" s="1"/>
  <c r="C16" i="36" l="1"/>
  <c r="C17" i="36"/>
  <c r="C30" i="36"/>
  <c r="C31" i="36"/>
  <c r="C36" i="36"/>
  <c r="C37" i="36"/>
  <c r="C38" i="36"/>
  <c r="C39" i="36"/>
  <c r="C41" i="36" l="1"/>
  <c r="C33" i="36"/>
  <c r="C27" i="36"/>
  <c r="C19" i="36"/>
  <c r="C11" i="36"/>
  <c r="C10" i="36"/>
  <c r="C13" i="36" l="1"/>
</calcChain>
</file>

<file path=xl/sharedStrings.xml><?xml version="1.0" encoding="utf-8"?>
<sst xmlns="http://schemas.openxmlformats.org/spreadsheetml/2006/main" count="3071" uniqueCount="109">
  <si>
    <t>ayapaneco</t>
  </si>
  <si>
    <t>Akateko</t>
  </si>
  <si>
    <t>amuzgo</t>
  </si>
  <si>
    <t>cuicateco</t>
  </si>
  <si>
    <t>chatino</t>
  </si>
  <si>
    <t>chocholteco</t>
  </si>
  <si>
    <t>chontal de Tabasco</t>
  </si>
  <si>
    <t>Chuj</t>
  </si>
  <si>
    <t>ch'ol</t>
  </si>
  <si>
    <t>huasteco</t>
  </si>
  <si>
    <t>ixcateco</t>
  </si>
  <si>
    <t>Jakalteko</t>
  </si>
  <si>
    <t>chontal de Oaxaca</t>
  </si>
  <si>
    <t>huave</t>
  </si>
  <si>
    <t>Ixil</t>
  </si>
  <si>
    <t>Kaqchikel</t>
  </si>
  <si>
    <t>K'iche'</t>
  </si>
  <si>
    <t>Mam</t>
  </si>
  <si>
    <t>mixe</t>
  </si>
  <si>
    <t>oluteco</t>
  </si>
  <si>
    <t>popoluca de la sierra</t>
  </si>
  <si>
    <t>Q'eqchi'</t>
  </si>
  <si>
    <t>sayulteco</t>
  </si>
  <si>
    <t>tarasco</t>
  </si>
  <si>
    <t>Teko</t>
  </si>
  <si>
    <t>tepehua</t>
  </si>
  <si>
    <t>texistepequeño</t>
  </si>
  <si>
    <t>totonaco</t>
  </si>
  <si>
    <t>zoque</t>
  </si>
  <si>
    <t>tseltal</t>
  </si>
  <si>
    <t>triqui</t>
  </si>
  <si>
    <t>tsotsil</t>
  </si>
  <si>
    <t>zapoteco</t>
  </si>
  <si>
    <t>tojolabal</t>
  </si>
  <si>
    <t>Q'anjob'al</t>
  </si>
  <si>
    <t>qato'k</t>
  </si>
  <si>
    <t>popoloca</t>
  </si>
  <si>
    <t>mixteco</t>
  </si>
  <si>
    <t>maya</t>
  </si>
  <si>
    <t>lacandón</t>
  </si>
  <si>
    <t>kumiai</t>
  </si>
  <si>
    <t>chichimeco jonaz</t>
  </si>
  <si>
    <t>Instrucción de la población de 15 años y más²</t>
  </si>
  <si>
    <t>Instrucción básica en población de 6 a 14 años²</t>
  </si>
  <si>
    <r>
      <t>Población en localidades</t>
    </r>
    <r>
      <rPr>
        <b/>
        <sz val="10"/>
        <color indexed="8"/>
        <rFont val="Calibri"/>
        <family val="2"/>
      </rPr>
      <t>³</t>
    </r>
  </si>
  <si>
    <t>mazateco</t>
  </si>
  <si>
    <r>
      <t xml:space="preserve">1/ Para el cálculo de los porcentajes no se consideran los casos </t>
    </r>
    <r>
      <rPr>
        <i/>
        <sz val="8"/>
        <color indexed="8"/>
        <rFont val="Helv"/>
        <family val="2"/>
      </rPr>
      <t>No Especificados</t>
    </r>
  </si>
  <si>
    <t>2/ Población con por lo menos un año aprobado del nivel de instrucción correspondiente</t>
  </si>
  <si>
    <t>tlahuica</t>
  </si>
  <si>
    <t>pame</t>
  </si>
  <si>
    <t>pápago</t>
  </si>
  <si>
    <t>chinanteco</t>
  </si>
  <si>
    <t>tlapaneco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</si>
  <si>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</si>
  <si>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Asiste</t>
  </si>
  <si>
    <t>Awakateko</t>
  </si>
  <si>
    <t>Kickapoo</t>
  </si>
  <si>
    <t>Hombre</t>
  </si>
  <si>
    <t>Mujer</t>
  </si>
  <si>
    <t>Total</t>
  </si>
  <si>
    <t>N.E.</t>
  </si>
  <si>
    <t>Sin instrucción</t>
  </si>
  <si>
    <t>Primaria</t>
  </si>
  <si>
    <t>Secundaria</t>
  </si>
  <si>
    <t>Básica</t>
  </si>
  <si>
    <t>Media superior</t>
  </si>
  <si>
    <t>Superior</t>
  </si>
  <si>
    <t>Habla sólo lengua indígena</t>
  </si>
  <si>
    <t>Habla también español</t>
  </si>
  <si>
    <t>No asiste</t>
  </si>
  <si>
    <t xml:space="preserve">Total </t>
  </si>
  <si>
    <t>Alfabetismo en población de 15 años y más</t>
  </si>
  <si>
    <t>Alfabeta</t>
  </si>
  <si>
    <t>Analfabeta</t>
  </si>
  <si>
    <t>%¹</t>
  </si>
  <si>
    <t>Asistencia escolar en población de 6 a 14 años</t>
  </si>
  <si>
    <t>Preescolar</t>
  </si>
  <si>
    <t>pima</t>
  </si>
  <si>
    <t xml:space="preserve"> tepehuano del norte</t>
  </si>
  <si>
    <t xml:space="preserve"> </t>
  </si>
  <si>
    <t xml:space="preserve"> tepehuano del sur</t>
  </si>
  <si>
    <t>tarahumara</t>
  </si>
  <si>
    <t>guarijío</t>
  </si>
  <si>
    <t>yaqui</t>
  </si>
  <si>
    <t>mayo</t>
  </si>
  <si>
    <t>cora</t>
  </si>
  <si>
    <t>huichol</t>
  </si>
  <si>
    <t>náhuatl</t>
  </si>
  <si>
    <t>cucapá</t>
  </si>
  <si>
    <t>kiliwa</t>
  </si>
  <si>
    <t>seri</t>
  </si>
  <si>
    <t>otomí</t>
  </si>
  <si>
    <t>mazahua</t>
  </si>
  <si>
    <t>matlatzinca</t>
  </si>
  <si>
    <r>
      <t xml:space="preserve">1/ Para el cálculo de los porcentajes se excluyeron los casos </t>
    </r>
    <r>
      <rPr>
        <i/>
        <sz val="8"/>
        <color indexed="8"/>
        <rFont val="Helv"/>
        <family val="2"/>
      </rPr>
      <t>No Especificados</t>
    </r>
  </si>
  <si>
    <t xml:space="preserve">Población total de 3 años y más </t>
  </si>
  <si>
    <t>Bilingüismo lengua indígena-español en pob. de 3 años y más</t>
  </si>
  <si>
    <t>paipai</t>
  </si>
  <si>
    <t>ku'ahl</t>
  </si>
  <si>
    <t>Indicadores básicos de la agrupación Akateko, 2015</t>
  </si>
  <si>
    <t>Fuente: Estimación del INALI con base en los datos de la Encuesta Intercensal, INEGI, 2015, y el Cátalogo de las Lenguas Indígenas Nacionales, INALI, 2008.</t>
  </si>
  <si>
    <t>Menos de 2,500</t>
  </si>
  <si>
    <t>De 2,500 a 14,999</t>
  </si>
  <si>
    <t>De 15,000 a 49,999</t>
  </si>
  <si>
    <t>De 50,000 a 99,999</t>
  </si>
  <si>
    <t>100,000 y más</t>
  </si>
  <si>
    <t>Población por tamaño de localidad (total de habitantes)</t>
  </si>
  <si>
    <r>
      <t xml:space="preserve">Indicadores básicos de la agrupación ku'ahl, 2015 </t>
    </r>
    <r>
      <rPr>
        <b/>
        <sz val="14"/>
        <color indexed="8"/>
        <rFont val="Helv"/>
      </rPr>
      <t>*</t>
    </r>
  </si>
  <si>
    <t>*  La Encuesta Intercensal 2015 no reporta datos para los hablantes de esta agrupación lingüística.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</si>
</sst>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"/>
    <numFmt numFmtId="165" formatCode="_-* #,##0.0_-;\-* #,##0.0_-;_-* &quot;-&quot;?_-;_-@_-"/>
    <numFmt numFmtId="166" formatCode="_-* #,##0_-;\-* #,##0_-;_-* &quot;-&quot;?_-;_-@_-"/>
    <numFmt numFmtId="167" formatCode="_-* #,##0.00_-;\-* #,##0.00_-;_-* &quot;-&quot;?_-;_-@_-"/>
  </numFmts>
  <fonts count="17" x14ac:knownFonts="1">
    <font>
      <sz val="11"/>
      <color indexed="8"/>
      <name val="Calibri"/>
      <family val="2"/>
    </font>
    <font>
      <b/>
      <sz val="10"/>
      <color indexed="8"/>
      <name val="Helv"/>
      <family val="2"/>
    </font>
    <font>
      <sz val="10"/>
      <color indexed="8"/>
      <name val="Helv"/>
      <family val="2"/>
    </font>
    <font>
      <sz val="10"/>
      <name val="Arial"/>
      <family val="2"/>
    </font>
    <font>
      <sz val="10"/>
      <name val="Helv"/>
      <family val="2"/>
    </font>
    <font>
      <sz val="8"/>
      <color indexed="8"/>
      <name val="Helv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Helv"/>
      <family val="2"/>
    </font>
    <font>
      <b/>
      <sz val="10"/>
      <color indexed="8"/>
      <name val="Helv"/>
      <family val="2"/>
    </font>
    <font>
      <sz val="8"/>
      <name val="Helv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i/>
      <sz val="8"/>
      <color indexed="8"/>
      <name val="Helv"/>
      <family val="2"/>
    </font>
    <font>
      <sz val="8"/>
      <name val="Verdana"/>
      <family val="2"/>
    </font>
    <font>
      <b/>
      <sz val="14"/>
      <color indexed="8"/>
      <name val="Helv"/>
    </font>
    <font>
      <sz val="12"/>
      <color indexed="8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" fontId="7" fillId="0" borderId="0" applyFont="0" applyBorder="0" applyProtection="0">
      <alignment horizontal="center"/>
    </xf>
    <xf numFmtId="3" fontId="2" fillId="0" borderId="0" applyBorder="0">
      <alignment horizontal="center"/>
    </xf>
    <xf numFmtId="41" fontId="7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2" fillId="0" borderId="0" xfId="0" applyFont="1" applyBorder="1"/>
    <xf numFmtId="49" fontId="4" fillId="0" borderId="0" xfId="4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0" fillId="0" borderId="0" xfId="1" applyFo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1" fontId="2" fillId="0" borderId="0" xfId="3" applyFont="1"/>
    <xf numFmtId="0" fontId="1" fillId="0" borderId="2" xfId="0" applyFont="1" applyBorder="1"/>
    <xf numFmtId="41" fontId="2" fillId="0" borderId="0" xfId="3" applyFont="1" applyAlignment="1">
      <alignment horizontal="right" vertical="center"/>
    </xf>
    <xf numFmtId="0" fontId="1" fillId="0" borderId="2" xfId="0" applyFont="1" applyFill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3" fontId="2" fillId="0" borderId="0" xfId="2" applyFont="1" applyAlignment="1">
      <alignment horizontal="right"/>
    </xf>
    <xf numFmtId="3" fontId="2" fillId="0" borderId="0" xfId="2" applyFont="1" applyBorder="1" applyAlignment="1">
      <alignment horizontal="right"/>
    </xf>
    <xf numFmtId="41" fontId="2" fillId="0" borderId="0" xfId="0" applyNumberFormat="1" applyFont="1" applyFill="1" applyBorder="1" applyAlignment="1">
      <alignment vertical="center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Border="1"/>
    <xf numFmtId="0" fontId="8" fillId="0" borderId="0" xfId="0" applyFont="1" applyBorder="1" applyAlignment="1">
      <alignment horizontal="left" wrapText="1"/>
    </xf>
    <xf numFmtId="41" fontId="2" fillId="0" borderId="0" xfId="3" quotePrefix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41" fontId="2" fillId="0" borderId="0" xfId="3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2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3" fontId="2" fillId="0" borderId="0" xfId="2" applyFont="1" applyFill="1" applyAlignment="1">
      <alignment horizontal="right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41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41" fontId="2" fillId="0" borderId="0" xfId="2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center" vertical="center"/>
    </xf>
    <xf numFmtId="41" fontId="2" fillId="0" borderId="0" xfId="3" applyNumberFormat="1" applyFont="1" applyFill="1" applyAlignment="1">
      <alignment horizontal="right" vertical="center"/>
    </xf>
    <xf numFmtId="41" fontId="2" fillId="0" borderId="0" xfId="3" applyNumberFormat="1" applyFont="1" applyFill="1" applyBorder="1"/>
    <xf numFmtId="0" fontId="6" fillId="0" borderId="0" xfId="0" applyFont="1" applyFill="1"/>
    <xf numFmtId="41" fontId="2" fillId="0" borderId="1" xfId="3" applyNumberFormat="1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" fontId="1" fillId="0" borderId="1" xfId="2" applyNumberFormat="1" applyFont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1" fillId="0" borderId="0" xfId="0" applyFont="1" applyBorder="1"/>
    <xf numFmtId="166" fontId="2" fillId="0" borderId="1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</cellXfs>
  <cellStyles count="5">
    <cellStyle name="AL2" xfId="1"/>
    <cellStyle name="AL3" xfId="2"/>
    <cellStyle name="Millares [0]" xfId="3" builtinId="6"/>
    <cellStyle name="Normal" xfId="0" builtinId="0"/>
    <cellStyle name="Normal_asistencia escolar y alfabetism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8"/>
  <sheetViews>
    <sheetView tabSelected="1" workbookViewId="0">
      <selection activeCell="A2" sqref="A2"/>
    </sheetView>
  </sheetViews>
  <sheetFormatPr baseColWidth="10" defaultColWidth="12" defaultRowHeight="15" x14ac:dyDescent="0.25"/>
  <cols>
    <col min="1" max="1" width="36.140625" style="2" customWidth="1"/>
    <col min="2" max="2" width="12" style="20"/>
    <col min="3" max="3" width="12" style="8"/>
  </cols>
  <sheetData>
    <row r="1" spans="1:9" x14ac:dyDescent="0.25">
      <c r="A1" s="69" t="s">
        <v>99</v>
      </c>
      <c r="B1" s="69"/>
      <c r="C1" s="69"/>
      <c r="D1" s="7"/>
    </row>
    <row r="2" spans="1:9" ht="15.75" thickBot="1" x14ac:dyDescent="0.3">
      <c r="A2" s="15"/>
      <c r="B2" s="19"/>
      <c r="C2" s="16"/>
    </row>
    <row r="3" spans="1:9" ht="15.75" thickBot="1" x14ac:dyDescent="0.3">
      <c r="A3" s="22" t="s">
        <v>1</v>
      </c>
      <c r="B3" s="63">
        <v>2015</v>
      </c>
      <c r="C3" s="14" t="s">
        <v>74</v>
      </c>
    </row>
    <row r="4" spans="1:9" x14ac:dyDescent="0.25">
      <c r="A4" s="1" t="s">
        <v>95</v>
      </c>
      <c r="B4" s="30"/>
      <c r="C4" s="9"/>
    </row>
    <row r="5" spans="1:9" x14ac:dyDescent="0.25">
      <c r="A5" s="3" t="s">
        <v>57</v>
      </c>
      <c r="B5" s="38">
        <v>62</v>
      </c>
      <c r="C5" s="48">
        <f>B5/$B$7*100</f>
        <v>61.386138613861384</v>
      </c>
      <c r="D5" s="18"/>
    </row>
    <row r="6" spans="1:9" x14ac:dyDescent="0.25">
      <c r="A6" s="3" t="s">
        <v>58</v>
      </c>
      <c r="B6" s="38">
        <v>39</v>
      </c>
      <c r="C6" s="48">
        <f>B6/$B$7*100</f>
        <v>38.613861386138616</v>
      </c>
    </row>
    <row r="7" spans="1:9" x14ac:dyDescent="0.25">
      <c r="A7" s="2" t="s">
        <v>70</v>
      </c>
      <c r="B7" s="38">
        <f>B5+B6</f>
        <v>101</v>
      </c>
      <c r="C7" s="38">
        <f>C5+C6</f>
        <v>100</v>
      </c>
    </row>
    <row r="8" spans="1:9" x14ac:dyDescent="0.25">
      <c r="A8" s="5"/>
      <c r="B8" s="31"/>
      <c r="C8" s="11"/>
      <c r="G8" s="69"/>
      <c r="H8" s="69"/>
      <c r="I8" s="69"/>
    </row>
    <row r="9" spans="1:9" x14ac:dyDescent="0.25">
      <c r="A9" s="4" t="s">
        <v>96</v>
      </c>
      <c r="B9" s="30"/>
      <c r="C9" s="10"/>
    </row>
    <row r="10" spans="1:9" x14ac:dyDescent="0.25">
      <c r="A10" s="6" t="s">
        <v>67</v>
      </c>
      <c r="B10" s="38">
        <v>187</v>
      </c>
      <c r="C10" s="53">
        <f>(B10/($B$13-$B$12))*100</f>
        <v>6.6171266808209479</v>
      </c>
    </row>
    <row r="11" spans="1:9" x14ac:dyDescent="0.25">
      <c r="A11" s="49" t="s">
        <v>68</v>
      </c>
      <c r="B11" s="38">
        <v>2639</v>
      </c>
      <c r="C11" s="53">
        <f>(B11/($B$13-$B$12))*100</f>
        <v>93.382873319179055</v>
      </c>
    </row>
    <row r="12" spans="1:9" x14ac:dyDescent="0.25">
      <c r="A12" s="5" t="s">
        <v>60</v>
      </c>
      <c r="B12" s="38">
        <v>11</v>
      </c>
      <c r="C12" s="48">
        <v>0</v>
      </c>
      <c r="E12" s="21"/>
    </row>
    <row r="13" spans="1:9" x14ac:dyDescent="0.25">
      <c r="A13" s="2" t="s">
        <v>59</v>
      </c>
      <c r="B13" s="64">
        <f>SUM(B10:B12)</f>
        <v>2837</v>
      </c>
      <c r="C13" s="64">
        <f>SUM(C10:C10)</f>
        <v>6.6171266808209479</v>
      </c>
      <c r="E13" s="21"/>
    </row>
    <row r="14" spans="1:9" x14ac:dyDescent="0.25">
      <c r="B14" s="30"/>
    </row>
    <row r="15" spans="1:9" x14ac:dyDescent="0.25">
      <c r="A15" s="1" t="s">
        <v>75</v>
      </c>
      <c r="B15" s="30"/>
    </row>
    <row r="16" spans="1:9" x14ac:dyDescent="0.25">
      <c r="A16" s="2" t="s">
        <v>54</v>
      </c>
      <c r="B16" s="38">
        <v>565</v>
      </c>
      <c r="C16" s="48">
        <f>(B16/($B$19-$B$18)*100)</f>
        <v>90.836012861736336</v>
      </c>
      <c r="D16" s="21"/>
    </row>
    <row r="17" spans="1:4" x14ac:dyDescent="0.25">
      <c r="A17" s="2" t="s">
        <v>69</v>
      </c>
      <c r="B17" s="38">
        <v>57</v>
      </c>
      <c r="C17" s="48">
        <f>(B17/($B$19-$B$18)*100)</f>
        <v>9.163987138263666</v>
      </c>
      <c r="D17" s="21"/>
    </row>
    <row r="18" spans="1:4" x14ac:dyDescent="0.25">
      <c r="A18" s="5" t="s">
        <v>60</v>
      </c>
      <c r="B18" s="38">
        <v>0</v>
      </c>
      <c r="C18" s="48">
        <v>0</v>
      </c>
    </row>
    <row r="19" spans="1:4" x14ac:dyDescent="0.25">
      <c r="A19" s="2" t="s">
        <v>59</v>
      </c>
      <c r="B19" s="64">
        <f>SUM(B16:B17)</f>
        <v>622</v>
      </c>
      <c r="C19" s="64">
        <f>SUM(C16:C17)</f>
        <v>100</v>
      </c>
    </row>
    <row r="20" spans="1:4" x14ac:dyDescent="0.25">
      <c r="B20" s="64"/>
      <c r="C20" s="64"/>
    </row>
    <row r="21" spans="1:4" x14ac:dyDescent="0.25">
      <c r="A21" s="28" t="s">
        <v>43</v>
      </c>
      <c r="B21" s="30"/>
      <c r="C21" s="12"/>
    </row>
    <row r="22" spans="1:4" x14ac:dyDescent="0.25">
      <c r="A22" s="2" t="s">
        <v>61</v>
      </c>
      <c r="B22" s="38">
        <v>23</v>
      </c>
      <c r="C22" s="48">
        <f>(B22/($B$27-$B$26))*100</f>
        <v>3.7216828478964405</v>
      </c>
    </row>
    <row r="23" spans="1:4" x14ac:dyDescent="0.25">
      <c r="A23" s="2" t="s">
        <v>76</v>
      </c>
      <c r="B23" s="38">
        <v>85</v>
      </c>
      <c r="C23" s="48">
        <f t="shared" ref="C23:C25" si="0">(B23/($B$27-$B$26))*100</f>
        <v>13.754045307443366</v>
      </c>
    </row>
    <row r="24" spans="1:4" x14ac:dyDescent="0.25">
      <c r="A24" s="2" t="s">
        <v>62</v>
      </c>
      <c r="B24" s="38">
        <v>461</v>
      </c>
      <c r="C24" s="48">
        <f t="shared" si="0"/>
        <v>74.595469255663431</v>
      </c>
    </row>
    <row r="25" spans="1:4" x14ac:dyDescent="0.25">
      <c r="A25" s="2" t="s">
        <v>63</v>
      </c>
      <c r="B25" s="38">
        <v>49</v>
      </c>
      <c r="C25" s="48">
        <f t="shared" si="0"/>
        <v>7.9288025889967635</v>
      </c>
    </row>
    <row r="26" spans="1:4" x14ac:dyDescent="0.25">
      <c r="A26" s="5" t="s">
        <v>60</v>
      </c>
      <c r="B26" s="38">
        <v>4</v>
      </c>
      <c r="C26" s="48">
        <v>0</v>
      </c>
    </row>
    <row r="27" spans="1:4" x14ac:dyDescent="0.25">
      <c r="A27" s="2" t="s">
        <v>59</v>
      </c>
      <c r="B27" s="64">
        <f>SUM(B22:B26)</f>
        <v>622</v>
      </c>
      <c r="C27" s="64">
        <f>SUM(C22:C26)</f>
        <v>100</v>
      </c>
    </row>
    <row r="28" spans="1:4" x14ac:dyDescent="0.25">
      <c r="A28" s="5"/>
      <c r="B28" s="30"/>
      <c r="C28" s="11"/>
    </row>
    <row r="29" spans="1:4" x14ac:dyDescent="0.25">
      <c r="A29" s="1" t="s">
        <v>71</v>
      </c>
      <c r="B29" s="30"/>
    </row>
    <row r="30" spans="1:4" x14ac:dyDescent="0.25">
      <c r="A30" s="2" t="s">
        <v>72</v>
      </c>
      <c r="B30" s="38">
        <v>1385</v>
      </c>
      <c r="C30" s="48">
        <f>(B30/($B$33-$B$32)*100)</f>
        <v>67.825661116552411</v>
      </c>
      <c r="D30" s="21"/>
    </row>
    <row r="31" spans="1:4" x14ac:dyDescent="0.25">
      <c r="A31" s="2" t="s">
        <v>73</v>
      </c>
      <c r="B31" s="38">
        <v>657</v>
      </c>
      <c r="C31" s="48">
        <f>(B31/($B$33-$B$32)*100)</f>
        <v>32.174338883447604</v>
      </c>
      <c r="D31" s="21"/>
    </row>
    <row r="32" spans="1:4" x14ac:dyDescent="0.25">
      <c r="A32" s="5" t="s">
        <v>60</v>
      </c>
      <c r="B32" s="38">
        <v>40</v>
      </c>
      <c r="C32" s="48">
        <v>0</v>
      </c>
      <c r="D32" s="21"/>
    </row>
    <row r="33" spans="1:8" x14ac:dyDescent="0.25">
      <c r="A33" s="2" t="s">
        <v>59</v>
      </c>
      <c r="B33" s="64">
        <f>SUM(B30:B32)</f>
        <v>2082</v>
      </c>
      <c r="C33" s="64">
        <f>SUM(C30:C32)</f>
        <v>100.00000000000001</v>
      </c>
      <c r="D33" s="21"/>
    </row>
    <row r="34" spans="1:8" x14ac:dyDescent="0.25">
      <c r="B34" s="21"/>
      <c r="C34" s="9"/>
    </row>
    <row r="35" spans="1:8" x14ac:dyDescent="0.25">
      <c r="A35" s="28" t="s">
        <v>42</v>
      </c>
      <c r="B35" s="30"/>
    </row>
    <row r="36" spans="1:8" x14ac:dyDescent="0.25">
      <c r="A36" s="3" t="s">
        <v>61</v>
      </c>
      <c r="B36" s="38">
        <v>679</v>
      </c>
      <c r="C36" s="48">
        <f>(B36/($B$41-$B$40)*100)</f>
        <v>32.61287223823247</v>
      </c>
    </row>
    <row r="37" spans="1:8" x14ac:dyDescent="0.25">
      <c r="A37" s="3" t="s">
        <v>64</v>
      </c>
      <c r="B37" s="38">
        <v>1113</v>
      </c>
      <c r="C37" s="48">
        <f>(B37/($B$41-$B$40)*100)</f>
        <v>53.458213256484157</v>
      </c>
    </row>
    <row r="38" spans="1:8" x14ac:dyDescent="0.25">
      <c r="A38" s="3" t="s">
        <v>65</v>
      </c>
      <c r="B38" s="38">
        <v>268</v>
      </c>
      <c r="C38" s="48">
        <f>(B38/($B$41-$B$40)*100)</f>
        <v>12.87223823246878</v>
      </c>
    </row>
    <row r="39" spans="1:8" x14ac:dyDescent="0.25">
      <c r="A39" s="3" t="s">
        <v>66</v>
      </c>
      <c r="B39" s="38">
        <v>22</v>
      </c>
      <c r="C39" s="48">
        <f>(B39/($B$41-$B$40)*100)</f>
        <v>1.0566762728146013</v>
      </c>
    </row>
    <row r="40" spans="1:8" x14ac:dyDescent="0.25">
      <c r="A40" s="3" t="s">
        <v>60</v>
      </c>
      <c r="B40" s="38">
        <v>0</v>
      </c>
      <c r="C40" s="48">
        <v>0</v>
      </c>
    </row>
    <row r="41" spans="1:8" x14ac:dyDescent="0.25">
      <c r="A41" s="3" t="s">
        <v>59</v>
      </c>
      <c r="B41" s="64">
        <f>SUM(B36:B40)</f>
        <v>2082</v>
      </c>
      <c r="C41" s="64">
        <f>SUM(C36:C40)</f>
        <v>100</v>
      </c>
    </row>
    <row r="42" spans="1:8" x14ac:dyDescent="0.25">
      <c r="B42" s="23"/>
      <c r="C42" s="9"/>
    </row>
    <row r="43" spans="1:8" x14ac:dyDescent="0.25">
      <c r="A43" s="65" t="s">
        <v>106</v>
      </c>
      <c r="B43" s="30"/>
    </row>
    <row r="44" spans="1:8" x14ac:dyDescent="0.25">
      <c r="A44" s="5" t="s">
        <v>101</v>
      </c>
      <c r="B44" s="38">
        <v>2584</v>
      </c>
      <c r="C44" s="51">
        <f>B44/$B$49*100</f>
        <v>91.082129009517104</v>
      </c>
    </row>
    <row r="45" spans="1:8" x14ac:dyDescent="0.25">
      <c r="A45" s="5" t="s">
        <v>102</v>
      </c>
      <c r="B45" s="38">
        <v>9</v>
      </c>
      <c r="C45" s="51">
        <f t="shared" ref="C45:C48" si="1">B45/$B$49*100</f>
        <v>0.31723651744800846</v>
      </c>
    </row>
    <row r="46" spans="1:8" x14ac:dyDescent="0.25">
      <c r="A46" s="5" t="s">
        <v>103</v>
      </c>
      <c r="B46" s="38">
        <v>0</v>
      </c>
      <c r="C46" s="51">
        <f t="shared" si="1"/>
        <v>0</v>
      </c>
      <c r="D46" s="13"/>
      <c r="E46" s="13"/>
      <c r="F46" s="13"/>
      <c r="G46" s="13"/>
      <c r="H46" s="13"/>
    </row>
    <row r="47" spans="1:8" x14ac:dyDescent="0.25">
      <c r="A47" s="5" t="s">
        <v>104</v>
      </c>
      <c r="B47" s="38">
        <v>0</v>
      </c>
      <c r="C47" s="51">
        <f t="shared" si="1"/>
        <v>0</v>
      </c>
      <c r="D47" s="13"/>
      <c r="E47" s="13"/>
      <c r="F47" s="13"/>
      <c r="G47" s="13"/>
      <c r="H47" s="13"/>
    </row>
    <row r="48" spans="1:8" x14ac:dyDescent="0.25">
      <c r="A48" s="5" t="s">
        <v>105</v>
      </c>
      <c r="B48" s="38">
        <v>244</v>
      </c>
      <c r="C48" s="51">
        <f t="shared" si="1"/>
        <v>8.600634473034896</v>
      </c>
    </row>
    <row r="49" spans="1:8" ht="15.75" thickBot="1" x14ac:dyDescent="0.3">
      <c r="A49" s="17" t="s">
        <v>59</v>
      </c>
      <c r="B49" s="66">
        <f>SUM(B44:B48)</f>
        <v>2837</v>
      </c>
      <c r="C49" s="66">
        <f>SUM(C44:C48)</f>
        <v>100.00000000000001</v>
      </c>
      <c r="D49" s="13"/>
      <c r="E49" s="13"/>
      <c r="F49" s="13"/>
      <c r="G49" s="13"/>
      <c r="H49" s="13"/>
    </row>
    <row r="50" spans="1:8" ht="27" customHeight="1" x14ac:dyDescent="0.25">
      <c r="A50" s="71" t="s">
        <v>100</v>
      </c>
      <c r="B50" s="71"/>
      <c r="C50" s="71"/>
      <c r="D50" s="13"/>
      <c r="E50" s="13"/>
      <c r="F50" s="13"/>
      <c r="G50" s="13"/>
      <c r="H50" s="13"/>
    </row>
    <row r="51" spans="1:8" x14ac:dyDescent="0.25">
      <c r="A51" s="26" t="s">
        <v>46</v>
      </c>
      <c r="B51" s="25"/>
      <c r="C51" s="27"/>
      <c r="D51" s="13"/>
      <c r="E51" s="13"/>
      <c r="F51" s="13"/>
      <c r="G51" s="13"/>
      <c r="H51" s="13"/>
    </row>
    <row r="52" spans="1:8" ht="15" customHeight="1" x14ac:dyDescent="0.25">
      <c r="A52" s="34" t="s">
        <v>47</v>
      </c>
      <c r="B52" s="35"/>
      <c r="C52" s="35"/>
      <c r="D52" s="13"/>
      <c r="E52" s="13"/>
      <c r="F52" s="13"/>
      <c r="G52" s="13"/>
      <c r="H52" s="13"/>
    </row>
    <row r="53" spans="1:8" ht="22.5" customHeight="1" x14ac:dyDescent="0.25">
      <c r="A53" s="70"/>
      <c r="B53" s="70"/>
      <c r="C53" s="70"/>
      <c r="D53" s="13"/>
      <c r="E53" s="13"/>
      <c r="F53" s="13"/>
      <c r="G53" s="13"/>
      <c r="H53" s="13"/>
    </row>
    <row r="54" spans="1:8" x14ac:dyDescent="0.25">
      <c r="A54" s="26"/>
      <c r="B54" s="37"/>
      <c r="C54" s="27"/>
    </row>
    <row r="55" spans="1:8" x14ac:dyDescent="0.25">
      <c r="A55" s="26"/>
      <c r="B55" s="25"/>
      <c r="C55" s="36"/>
    </row>
    <row r="56" spans="1:8" x14ac:dyDescent="0.25">
      <c r="A56" s="26"/>
      <c r="B56" s="25"/>
      <c r="C56" s="36"/>
    </row>
    <row r="57" spans="1:8" x14ac:dyDescent="0.25">
      <c r="A57" s="26"/>
      <c r="B57" s="25"/>
      <c r="C57" s="36"/>
    </row>
    <row r="58" spans="1:8" x14ac:dyDescent="0.25">
      <c r="A58" s="26"/>
      <c r="B58" s="25"/>
      <c r="C58" s="36"/>
    </row>
  </sheetData>
  <mergeCells count="4">
    <mergeCell ref="A1:C1"/>
    <mergeCell ref="G8:I8"/>
    <mergeCell ref="A53:C53"/>
    <mergeCell ref="A50:C50"/>
  </mergeCells>
  <phoneticPr fontId="14" type="noConversion"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chinanteco,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51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65273</v>
      </c>
      <c r="C5" s="48">
        <f>B5/$B$7*100</f>
        <v>47.046655278540591</v>
      </c>
    </row>
    <row r="6" spans="1:6" x14ac:dyDescent="0.25">
      <c r="A6" s="3" t="s">
        <v>58</v>
      </c>
      <c r="B6" s="40">
        <v>73468</v>
      </c>
      <c r="C6" s="48">
        <f>B6/$B$7*100</f>
        <v>52.953344721459402</v>
      </c>
    </row>
    <row r="7" spans="1:6" x14ac:dyDescent="0.25">
      <c r="A7" s="3" t="s">
        <v>70</v>
      </c>
      <c r="B7" s="64">
        <f>B5+B6</f>
        <v>138741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11492</v>
      </c>
      <c r="C10" s="53">
        <f>(B10/($B$13-$B$12))*100</f>
        <v>8.4012603352608775</v>
      </c>
    </row>
    <row r="11" spans="1:6" x14ac:dyDescent="0.25">
      <c r="A11" s="49" t="s">
        <v>68</v>
      </c>
      <c r="B11" s="32">
        <v>125297</v>
      </c>
      <c r="C11" s="53">
        <f>(B11/($B$13-$B$12))*100</f>
        <v>91.598739664739128</v>
      </c>
    </row>
    <row r="12" spans="1:6" x14ac:dyDescent="0.25">
      <c r="A12" s="49" t="s">
        <v>60</v>
      </c>
      <c r="B12" s="40">
        <v>1952</v>
      </c>
      <c r="C12" s="48">
        <v>0</v>
      </c>
    </row>
    <row r="13" spans="1:6" x14ac:dyDescent="0.25">
      <c r="A13" s="3" t="s">
        <v>59</v>
      </c>
      <c r="B13" s="64">
        <f>SUM(B10:B12)</f>
        <v>138741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20339</v>
      </c>
      <c r="C16" s="48">
        <f>(B16/($B$19-$B$18)*100)</f>
        <v>94.962181342795787</v>
      </c>
    </row>
    <row r="17" spans="1:3" x14ac:dyDescent="0.25">
      <c r="A17" s="3" t="s">
        <v>69</v>
      </c>
      <c r="B17" s="32">
        <v>1079</v>
      </c>
      <c r="C17" s="48">
        <f>(B17/($B$19-$B$18)*100)</f>
        <v>5.0378186572042214</v>
      </c>
    </row>
    <row r="18" spans="1:3" x14ac:dyDescent="0.25">
      <c r="A18" s="3" t="s">
        <v>60</v>
      </c>
      <c r="B18" s="40">
        <v>11</v>
      </c>
      <c r="C18" s="48">
        <v>0</v>
      </c>
    </row>
    <row r="19" spans="1:3" x14ac:dyDescent="0.25">
      <c r="A19" s="3" t="s">
        <v>59</v>
      </c>
      <c r="B19" s="64">
        <f>SUM(B16:B18)</f>
        <v>21429</v>
      </c>
      <c r="C19" s="64">
        <f>SUM(C16:C18)</f>
        <v>100.00000000000001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261</v>
      </c>
      <c r="C22" s="48">
        <f>(B22/($B$27-$B$26))*100</f>
        <v>1.2204245768259609</v>
      </c>
    </row>
    <row r="23" spans="1:3" x14ac:dyDescent="0.25">
      <c r="A23" s="3" t="s">
        <v>76</v>
      </c>
      <c r="B23" s="40">
        <v>2287</v>
      </c>
      <c r="C23" s="48">
        <f t="shared" ref="C23:C25" si="0">(B23/($B$27-$B$26))*100</f>
        <v>10.693911904984569</v>
      </c>
    </row>
    <row r="24" spans="1:3" x14ac:dyDescent="0.25">
      <c r="A24" s="3" t="s">
        <v>62</v>
      </c>
      <c r="B24" s="40">
        <v>15453</v>
      </c>
      <c r="C24" s="48">
        <f t="shared" si="0"/>
        <v>72.257551669316371</v>
      </c>
    </row>
    <row r="25" spans="1:3" x14ac:dyDescent="0.25">
      <c r="A25" s="3" t="s">
        <v>63</v>
      </c>
      <c r="B25" s="40">
        <v>3385</v>
      </c>
      <c r="C25" s="48">
        <f t="shared" si="0"/>
        <v>15.828111848873094</v>
      </c>
    </row>
    <row r="26" spans="1:3" x14ac:dyDescent="0.25">
      <c r="A26" s="3" t="s">
        <v>60</v>
      </c>
      <c r="B26" s="40">
        <v>43</v>
      </c>
      <c r="C26" s="48">
        <v>0</v>
      </c>
    </row>
    <row r="27" spans="1:3" x14ac:dyDescent="0.25">
      <c r="A27" s="3" t="s">
        <v>59</v>
      </c>
      <c r="B27" s="64">
        <f>SUM(B22:B26)</f>
        <v>21429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89220</v>
      </c>
      <c r="C30" s="48">
        <f>(B30/($B$33-$B$32)*100)</f>
        <v>80.476980805311015</v>
      </c>
    </row>
    <row r="31" spans="1:3" x14ac:dyDescent="0.25">
      <c r="A31" s="3" t="s">
        <v>73</v>
      </c>
      <c r="B31" s="40">
        <v>21644</v>
      </c>
      <c r="C31" s="48">
        <f>(B31/($B$33-$B$32)*100)</f>
        <v>19.523019194688988</v>
      </c>
    </row>
    <row r="32" spans="1:3" x14ac:dyDescent="0.25">
      <c r="A32" s="3" t="s">
        <v>60</v>
      </c>
      <c r="B32" s="40">
        <v>765</v>
      </c>
      <c r="C32" s="48">
        <v>0</v>
      </c>
    </row>
    <row r="33" spans="1:5" x14ac:dyDescent="0.25">
      <c r="A33" s="3" t="s">
        <v>59</v>
      </c>
      <c r="B33" s="40">
        <f>SUM(B30:B32)</f>
        <v>111629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16533</v>
      </c>
      <c r="C36" s="48">
        <f>(B36/($B$41-$B$40)*100)</f>
        <v>14.832857834957206</v>
      </c>
    </row>
    <row r="37" spans="1:5" x14ac:dyDescent="0.25">
      <c r="A37" s="3" t="s">
        <v>64</v>
      </c>
      <c r="B37" s="54">
        <v>81766</v>
      </c>
      <c r="C37" s="48">
        <f>(B37/($B$41-$B$40)*100)</f>
        <v>73.357736268862922</v>
      </c>
    </row>
    <row r="38" spans="1:5" x14ac:dyDescent="0.25">
      <c r="A38" s="3" t="s">
        <v>65</v>
      </c>
      <c r="B38" s="54">
        <v>9466</v>
      </c>
      <c r="C38" s="48">
        <f>(B38/($B$41-$B$40)*100)</f>
        <v>8.4925804309989061</v>
      </c>
    </row>
    <row r="39" spans="1:5" x14ac:dyDescent="0.25">
      <c r="A39" s="3" t="s">
        <v>66</v>
      </c>
      <c r="B39" s="54">
        <v>3697</v>
      </c>
      <c r="C39" s="48">
        <f>(B39/($B$41-$B$40)*100)</f>
        <v>3.3168254651809588</v>
      </c>
    </row>
    <row r="40" spans="1:5" x14ac:dyDescent="0.25">
      <c r="A40" s="3" t="s">
        <v>60</v>
      </c>
      <c r="B40" s="54">
        <v>167</v>
      </c>
      <c r="C40" s="48">
        <v>0</v>
      </c>
    </row>
    <row r="41" spans="1:5" x14ac:dyDescent="0.25">
      <c r="A41" s="3" t="s">
        <v>59</v>
      </c>
      <c r="B41" s="54">
        <f>SUM(B35:B40)</f>
        <v>111629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106278</v>
      </c>
      <c r="C44" s="51">
        <f>B44/$B$49*100</f>
        <v>76.601725517330848</v>
      </c>
      <c r="D44" s="56"/>
      <c r="E44" s="56"/>
    </row>
    <row r="45" spans="1:5" x14ac:dyDescent="0.25">
      <c r="A45" s="5" t="s">
        <v>102</v>
      </c>
      <c r="B45" s="55">
        <v>14398</v>
      </c>
      <c r="C45" s="51">
        <f t="shared" ref="C45:C48" si="1">B45/$B$49*100</f>
        <v>10.377610079212344</v>
      </c>
      <c r="D45" s="56"/>
      <c r="E45" s="56"/>
    </row>
    <row r="46" spans="1:5" x14ac:dyDescent="0.25">
      <c r="A46" s="5" t="s">
        <v>103</v>
      </c>
      <c r="B46" s="55">
        <v>1632</v>
      </c>
      <c r="C46" s="51">
        <f t="shared" si="1"/>
        <v>1.1762925162713256</v>
      </c>
    </row>
    <row r="47" spans="1:5" x14ac:dyDescent="0.25">
      <c r="A47" s="5" t="s">
        <v>104</v>
      </c>
      <c r="B47" s="55">
        <v>512</v>
      </c>
      <c r="C47" s="51">
        <f t="shared" si="1"/>
        <v>0.3690329462812002</v>
      </c>
      <c r="D47" s="56"/>
      <c r="E47" s="56"/>
    </row>
    <row r="48" spans="1:5" x14ac:dyDescent="0.25">
      <c r="A48" s="5" t="s">
        <v>105</v>
      </c>
      <c r="B48" s="55">
        <v>15921</v>
      </c>
      <c r="C48" s="51">
        <f t="shared" si="1"/>
        <v>11.475338940904276</v>
      </c>
      <c r="D48" s="56"/>
      <c r="E48" s="56"/>
    </row>
    <row r="49" spans="1:5" ht="15.75" thickBot="1" x14ac:dyDescent="0.3">
      <c r="A49" s="17" t="s">
        <v>59</v>
      </c>
      <c r="B49" s="57">
        <f>SUM(B44:B48)</f>
        <v>138741</v>
      </c>
      <c r="C49" s="66">
        <f>SUM(C44:C48)</f>
        <v>100</v>
      </c>
      <c r="D49" s="56"/>
      <c r="E49" s="56"/>
    </row>
    <row r="50" spans="1:5" ht="21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chocholteco,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319</v>
      </c>
      <c r="C5" s="48">
        <f>B5/$B$7*100</f>
        <v>43.758573388203018</v>
      </c>
    </row>
    <row r="6" spans="1:6" x14ac:dyDescent="0.25">
      <c r="A6" s="3" t="s">
        <v>58</v>
      </c>
      <c r="B6" s="40">
        <v>410</v>
      </c>
      <c r="C6" s="48">
        <f>B6/$B$7*100</f>
        <v>56.241426611796982</v>
      </c>
    </row>
    <row r="7" spans="1:6" x14ac:dyDescent="0.25">
      <c r="A7" s="3" t="s">
        <v>70</v>
      </c>
      <c r="B7" s="64">
        <f>B5+B6</f>
        <v>729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719</v>
      </c>
      <c r="C11" s="53">
        <f>(B11/($B$13-$B$12))*100</f>
        <v>100</v>
      </c>
    </row>
    <row r="12" spans="1:6" x14ac:dyDescent="0.25">
      <c r="A12" s="49" t="s">
        <v>60</v>
      </c>
      <c r="B12" s="40">
        <v>10</v>
      </c>
      <c r="C12" s="48">
        <v>0</v>
      </c>
    </row>
    <row r="13" spans="1:6" x14ac:dyDescent="0.25">
      <c r="A13" s="3" t="s">
        <v>59</v>
      </c>
      <c r="B13" s="64">
        <f>SUM(B10:B12)</f>
        <v>729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123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123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18</v>
      </c>
      <c r="C23" s="48">
        <f t="shared" ref="C23:C25" si="0">(B23/($B$27-$B$26))*100</f>
        <v>14.634146341463413</v>
      </c>
    </row>
    <row r="24" spans="1:3" x14ac:dyDescent="0.25">
      <c r="A24" s="3" t="s">
        <v>62</v>
      </c>
      <c r="B24" s="40">
        <v>80</v>
      </c>
      <c r="C24" s="48">
        <f t="shared" si="0"/>
        <v>65.040650406504056</v>
      </c>
    </row>
    <row r="25" spans="1:3" x14ac:dyDescent="0.25">
      <c r="A25" s="3" t="s">
        <v>63</v>
      </c>
      <c r="B25" s="40">
        <v>25</v>
      </c>
      <c r="C25" s="48">
        <f t="shared" si="0"/>
        <v>20.325203252032519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123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525</v>
      </c>
      <c r="C30" s="48">
        <f>(B30/($B$33-$B$32)*100)</f>
        <v>87.06467661691542</v>
      </c>
    </row>
    <row r="31" spans="1:3" x14ac:dyDescent="0.25">
      <c r="A31" s="3" t="s">
        <v>73</v>
      </c>
      <c r="B31" s="40">
        <v>78</v>
      </c>
      <c r="C31" s="48">
        <f>(B31/($B$33-$B$32)*100)</f>
        <v>12.935323383084576</v>
      </c>
    </row>
    <row r="32" spans="1:3" x14ac:dyDescent="0.25">
      <c r="A32" s="3" t="s">
        <v>60</v>
      </c>
      <c r="B32" s="40">
        <v>2</v>
      </c>
      <c r="C32" s="48">
        <v>0</v>
      </c>
    </row>
    <row r="33" spans="1:5" x14ac:dyDescent="0.25">
      <c r="A33" s="3" t="s">
        <v>59</v>
      </c>
      <c r="B33" s="40">
        <f>SUM(B30:B32)</f>
        <v>605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68</v>
      </c>
      <c r="C36" s="48">
        <f>(B36/($B$41-$B$40)*100)</f>
        <v>11.239669421487603</v>
      </c>
    </row>
    <row r="37" spans="1:5" x14ac:dyDescent="0.25">
      <c r="A37" s="3" t="s">
        <v>64</v>
      </c>
      <c r="B37" s="54">
        <v>445</v>
      </c>
      <c r="C37" s="48">
        <f>(B37/($B$41-$B$40)*100)</f>
        <v>73.553719008264466</v>
      </c>
    </row>
    <row r="38" spans="1:5" x14ac:dyDescent="0.25">
      <c r="A38" s="3" t="s">
        <v>65</v>
      </c>
      <c r="B38" s="54">
        <v>63</v>
      </c>
      <c r="C38" s="48">
        <f>(B38/($B$41-$B$40)*100)</f>
        <v>10.413223140495868</v>
      </c>
    </row>
    <row r="39" spans="1:5" x14ac:dyDescent="0.25">
      <c r="A39" s="3" t="s">
        <v>66</v>
      </c>
      <c r="B39" s="54">
        <v>29</v>
      </c>
      <c r="C39" s="48">
        <f>(B39/($B$41-$B$40)*100)</f>
        <v>4.7933884297520661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605</v>
      </c>
      <c r="C41" s="64">
        <f>SUM(C36:C40)</f>
        <v>100.00000000000001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464</v>
      </c>
      <c r="C44" s="51">
        <f>B44/$B$49*100</f>
        <v>63.648834019204394</v>
      </c>
      <c r="D44" s="56"/>
      <c r="E44" s="56"/>
    </row>
    <row r="45" spans="1:5" x14ac:dyDescent="0.25">
      <c r="A45" s="5" t="s">
        <v>102</v>
      </c>
      <c r="B45" s="55">
        <v>48</v>
      </c>
      <c r="C45" s="51">
        <f t="shared" ref="C45:C48" si="1">B45/$B$49*100</f>
        <v>6.5843621399176957</v>
      </c>
      <c r="D45" s="56"/>
      <c r="E45" s="56"/>
    </row>
    <row r="46" spans="1:5" x14ac:dyDescent="0.25">
      <c r="A46" s="5" t="s">
        <v>103</v>
      </c>
      <c r="B46" s="55">
        <v>7</v>
      </c>
      <c r="C46" s="51">
        <f t="shared" si="1"/>
        <v>0.96021947873799729</v>
      </c>
    </row>
    <row r="47" spans="1:5" x14ac:dyDescent="0.25">
      <c r="A47" s="5" t="s">
        <v>104</v>
      </c>
      <c r="B47" s="55">
        <v>65</v>
      </c>
      <c r="C47" s="51">
        <f t="shared" si="1"/>
        <v>8.9163237311385473</v>
      </c>
      <c r="D47" s="56"/>
      <c r="E47" s="56"/>
    </row>
    <row r="48" spans="1:5" x14ac:dyDescent="0.25">
      <c r="A48" s="5" t="s">
        <v>105</v>
      </c>
      <c r="B48" s="55">
        <v>145</v>
      </c>
      <c r="C48" s="51">
        <f t="shared" si="1"/>
        <v>19.890260631001372</v>
      </c>
      <c r="D48" s="56"/>
      <c r="E48" s="56"/>
    </row>
    <row r="49" spans="1:5" ht="15.75" thickBot="1" x14ac:dyDescent="0.3">
      <c r="A49" s="17" t="s">
        <v>59</v>
      </c>
      <c r="B49" s="57">
        <f>SUM(B44:B48)</f>
        <v>729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60"/>
  <sheetViews>
    <sheetView workbookViewId="0">
      <selection activeCell="A2" sqref="A2"/>
    </sheetView>
  </sheetViews>
  <sheetFormatPr baseColWidth="10" defaultColWidth="12" defaultRowHeight="15" x14ac:dyDescent="0.25"/>
  <cols>
    <col min="1" max="1" width="40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chontal de Oaxaca,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2603</v>
      </c>
      <c r="C5" s="48">
        <f>B5/$B$7*100</f>
        <v>51.402053712480253</v>
      </c>
    </row>
    <row r="6" spans="1:6" x14ac:dyDescent="0.25">
      <c r="A6" s="3" t="s">
        <v>58</v>
      </c>
      <c r="B6" s="40">
        <v>2461</v>
      </c>
      <c r="C6" s="48">
        <f>B6/$B$7*100</f>
        <v>48.597946287519747</v>
      </c>
    </row>
    <row r="7" spans="1:6" x14ac:dyDescent="0.25">
      <c r="A7" s="3" t="s">
        <v>70</v>
      </c>
      <c r="B7" s="64">
        <f>B5+B6</f>
        <v>5064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8</v>
      </c>
      <c r="C10" s="53">
        <f>(B10/($B$13-$B$12))*100</f>
        <v>0.16230472712517752</v>
      </c>
    </row>
    <row r="11" spans="1:6" x14ac:dyDescent="0.25">
      <c r="A11" s="49" t="s">
        <v>68</v>
      </c>
      <c r="B11" s="32">
        <v>4921</v>
      </c>
      <c r="C11" s="53">
        <f>(B11/($B$13-$B$12))*100</f>
        <v>99.837695272874825</v>
      </c>
    </row>
    <row r="12" spans="1:6" x14ac:dyDescent="0.25">
      <c r="A12" s="49" t="s">
        <v>60</v>
      </c>
      <c r="B12" s="40">
        <v>135</v>
      </c>
      <c r="C12" s="48">
        <v>0</v>
      </c>
    </row>
    <row r="13" spans="1:6" x14ac:dyDescent="0.25">
      <c r="A13" s="3" t="s">
        <v>59</v>
      </c>
      <c r="B13" s="64">
        <f>SUM(B10:B12)</f>
        <v>5064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235</v>
      </c>
      <c r="C16" s="48">
        <f>(B16/($B$19-$B$18)*100)</f>
        <v>97.510373443983397</v>
      </c>
    </row>
    <row r="17" spans="1:4" x14ac:dyDescent="0.25">
      <c r="A17" s="3" t="s">
        <v>69</v>
      </c>
      <c r="B17" s="32">
        <v>6</v>
      </c>
      <c r="C17" s="48">
        <f>(B17/($B$19-$B$18)*100)</f>
        <v>2.4896265560165975</v>
      </c>
    </row>
    <row r="18" spans="1:4" x14ac:dyDescent="0.25">
      <c r="A18" s="3" t="s">
        <v>60</v>
      </c>
      <c r="B18" s="40">
        <v>0</v>
      </c>
      <c r="C18" s="48">
        <v>0</v>
      </c>
    </row>
    <row r="19" spans="1:4" x14ac:dyDescent="0.25">
      <c r="A19" s="3" t="s">
        <v>59</v>
      </c>
      <c r="B19" s="64">
        <f>SUM(B16:B18)</f>
        <v>241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1</v>
      </c>
      <c r="C22" s="48">
        <f>(B22/($B$27-$B$26))*100</f>
        <v>0.41666666666666669</v>
      </c>
    </row>
    <row r="23" spans="1:4" x14ac:dyDescent="0.25">
      <c r="A23" s="3" t="s">
        <v>76</v>
      </c>
      <c r="B23" s="40">
        <v>18</v>
      </c>
      <c r="C23" s="48">
        <f t="shared" ref="C23:C25" si="0">(B23/($B$27-$B$26))*100</f>
        <v>7.5</v>
      </c>
    </row>
    <row r="24" spans="1:4" x14ac:dyDescent="0.25">
      <c r="A24" s="3" t="s">
        <v>62</v>
      </c>
      <c r="B24" s="40">
        <v>180</v>
      </c>
      <c r="C24" s="48">
        <f t="shared" si="0"/>
        <v>75</v>
      </c>
    </row>
    <row r="25" spans="1:4" x14ac:dyDescent="0.25">
      <c r="A25" s="3" t="s">
        <v>63</v>
      </c>
      <c r="B25" s="40">
        <v>41</v>
      </c>
      <c r="C25" s="48">
        <f t="shared" si="0"/>
        <v>17.083333333333332</v>
      </c>
    </row>
    <row r="26" spans="1:4" x14ac:dyDescent="0.25">
      <c r="A26" s="3" t="s">
        <v>60</v>
      </c>
      <c r="B26" s="40">
        <v>1</v>
      </c>
      <c r="C26" s="48">
        <v>0</v>
      </c>
      <c r="D26" s="33" t="s">
        <v>53</v>
      </c>
    </row>
    <row r="27" spans="1:4" x14ac:dyDescent="0.25">
      <c r="A27" s="3" t="s">
        <v>59</v>
      </c>
      <c r="B27" s="64">
        <f>SUM(B22:B26)</f>
        <v>241</v>
      </c>
      <c r="C27" s="64">
        <f>SUM(C22:C26)</f>
        <v>100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3612</v>
      </c>
      <c r="C30" s="48">
        <f>(B30/($B$33-$B$32)*100)</f>
        <v>76.574093703625195</v>
      </c>
    </row>
    <row r="31" spans="1:4" x14ac:dyDescent="0.25">
      <c r="A31" s="3" t="s">
        <v>73</v>
      </c>
      <c r="B31" s="40">
        <v>1105</v>
      </c>
      <c r="C31" s="48">
        <f>(B31/($B$33-$B$32)*100)</f>
        <v>23.425906296374816</v>
      </c>
    </row>
    <row r="32" spans="1:4" x14ac:dyDescent="0.25">
      <c r="A32" s="3" t="s">
        <v>60</v>
      </c>
      <c r="B32" s="40">
        <v>59</v>
      </c>
      <c r="C32" s="48">
        <v>0</v>
      </c>
    </row>
    <row r="33" spans="1:5" x14ac:dyDescent="0.25">
      <c r="A33" s="3" t="s">
        <v>59</v>
      </c>
      <c r="B33" s="40">
        <f>SUM(B30:B32)</f>
        <v>4776</v>
      </c>
      <c r="C33" s="64">
        <f>SUM(C30:C31)</f>
        <v>100.00000000000001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1063</v>
      </c>
      <c r="C36" s="48">
        <f>(B36/($B$41-$B$40)*100)</f>
        <v>22.331932773109244</v>
      </c>
    </row>
    <row r="37" spans="1:5" x14ac:dyDescent="0.25">
      <c r="A37" s="3" t="s">
        <v>64</v>
      </c>
      <c r="B37" s="54">
        <v>3220</v>
      </c>
      <c r="C37" s="48">
        <f>(B37/($B$41-$B$40)*100)</f>
        <v>67.64705882352942</v>
      </c>
    </row>
    <row r="38" spans="1:5" x14ac:dyDescent="0.25">
      <c r="A38" s="3" t="s">
        <v>65</v>
      </c>
      <c r="B38" s="54">
        <v>283</v>
      </c>
      <c r="C38" s="48">
        <f>(B38/($B$41-$B$40)*100)</f>
        <v>5.9453781512605035</v>
      </c>
    </row>
    <row r="39" spans="1:5" x14ac:dyDescent="0.25">
      <c r="A39" s="3" t="s">
        <v>66</v>
      </c>
      <c r="B39" s="54">
        <v>194</v>
      </c>
      <c r="C39" s="48">
        <f>(B39/($B$41-$B$40)*100)</f>
        <v>4.0756302521008401</v>
      </c>
    </row>
    <row r="40" spans="1:5" x14ac:dyDescent="0.25">
      <c r="A40" s="3" t="s">
        <v>60</v>
      </c>
      <c r="B40" s="54">
        <v>16</v>
      </c>
      <c r="C40" s="48">
        <v>0</v>
      </c>
    </row>
    <row r="41" spans="1:5" x14ac:dyDescent="0.25">
      <c r="A41" s="3" t="s">
        <v>59</v>
      </c>
      <c r="B41" s="54">
        <f>SUM(B35:B40)</f>
        <v>4776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3998</v>
      </c>
      <c r="C44" s="51">
        <f>B44/$B$49*100</f>
        <v>78.949447077409161</v>
      </c>
      <c r="D44" s="56"/>
      <c r="E44" s="56"/>
    </row>
    <row r="45" spans="1:5" x14ac:dyDescent="0.25">
      <c r="A45" s="5" t="s">
        <v>102</v>
      </c>
      <c r="B45" s="55">
        <v>224</v>
      </c>
      <c r="C45" s="51">
        <f t="shared" ref="C45:C48" si="1">B45/$B$49*100</f>
        <v>4.4233807266982623</v>
      </c>
      <c r="D45" s="56"/>
      <c r="E45" s="56"/>
    </row>
    <row r="46" spans="1:5" x14ac:dyDescent="0.25">
      <c r="A46" s="5" t="s">
        <v>103</v>
      </c>
      <c r="B46" s="55">
        <v>171</v>
      </c>
      <c r="C46" s="51">
        <f t="shared" si="1"/>
        <v>3.3767772511848344</v>
      </c>
    </row>
    <row r="47" spans="1:5" x14ac:dyDescent="0.25">
      <c r="A47" s="5" t="s">
        <v>104</v>
      </c>
      <c r="B47" s="55">
        <v>630</v>
      </c>
      <c r="C47" s="51">
        <f t="shared" si="1"/>
        <v>12.440758293838861</v>
      </c>
      <c r="D47" s="56"/>
      <c r="E47" s="56"/>
    </row>
    <row r="48" spans="1:5" x14ac:dyDescent="0.25">
      <c r="A48" s="5" t="s">
        <v>105</v>
      </c>
      <c r="B48" s="55">
        <v>41</v>
      </c>
      <c r="C48" s="51">
        <f t="shared" si="1"/>
        <v>0.80963665086887826</v>
      </c>
      <c r="D48" s="56"/>
      <c r="E48" s="56"/>
    </row>
    <row r="49" spans="1:5" ht="15.75" thickBot="1" x14ac:dyDescent="0.3">
      <c r="A49" s="17" t="s">
        <v>59</v>
      </c>
      <c r="B49" s="57">
        <f>SUM(B44:B48)</f>
        <v>5064</v>
      </c>
      <c r="C49" s="66">
        <f>SUM(C44:C48)</f>
        <v>100.00000000000001</v>
      </c>
      <c r="D49" s="56"/>
      <c r="E49" s="56"/>
    </row>
    <row r="50" spans="1:5" ht="26.25" customHeight="1" x14ac:dyDescent="0.25">
      <c r="A50" s="71" t="s">
        <v>100</v>
      </c>
      <c r="B50" s="71"/>
      <c r="C50" s="71"/>
      <c r="D50" s="56"/>
      <c r="E50" s="56"/>
    </row>
    <row r="51" spans="1:5" ht="17.2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  <row r="60" spans="1:5" ht="3" customHeight="1" x14ac:dyDescent="0.25"/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41.57031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chontal de Tabasco,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6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14147</v>
      </c>
      <c r="C5" s="48">
        <f>B5/$B$7*100</f>
        <v>51.134967107641152</v>
      </c>
    </row>
    <row r="6" spans="1:6" x14ac:dyDescent="0.25">
      <c r="A6" s="3" t="s">
        <v>58</v>
      </c>
      <c r="B6" s="40">
        <v>13519</v>
      </c>
      <c r="C6" s="48">
        <f>B6/$B$7*100</f>
        <v>48.865032892358848</v>
      </c>
    </row>
    <row r="7" spans="1:6" x14ac:dyDescent="0.25">
      <c r="A7" s="3" t="s">
        <v>70</v>
      </c>
      <c r="B7" s="64">
        <f>B5+B6</f>
        <v>27666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8</v>
      </c>
      <c r="C10" s="68">
        <f>(B10/($B$13-$B$12))*100</f>
        <v>2.9412846060516931E-2</v>
      </c>
    </row>
    <row r="11" spans="1:6" x14ac:dyDescent="0.25">
      <c r="A11" s="49" t="s">
        <v>68</v>
      </c>
      <c r="B11" s="32">
        <v>27191</v>
      </c>
      <c r="C11" s="68">
        <f>(B11/($B$13-$B$12))*100</f>
        <v>99.970587153939476</v>
      </c>
    </row>
    <row r="12" spans="1:6" x14ac:dyDescent="0.25">
      <c r="A12" s="49" t="s">
        <v>60</v>
      </c>
      <c r="B12" s="40">
        <v>467</v>
      </c>
      <c r="C12" s="48">
        <v>0</v>
      </c>
    </row>
    <row r="13" spans="1:6" x14ac:dyDescent="0.25">
      <c r="A13" s="3" t="s">
        <v>59</v>
      </c>
      <c r="B13" s="64">
        <f>SUM(B10:B12)</f>
        <v>27666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2303</v>
      </c>
      <c r="C16" s="48">
        <f>(B16/($B$19-$B$18)*100)</f>
        <v>99.610726643598611</v>
      </c>
    </row>
    <row r="17" spans="1:3" x14ac:dyDescent="0.25">
      <c r="A17" s="3" t="s">
        <v>69</v>
      </c>
      <c r="B17" s="32">
        <v>9</v>
      </c>
      <c r="C17" s="48">
        <f>(B17/($B$19-$B$18)*100)</f>
        <v>0.38927335640138405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2312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9</v>
      </c>
      <c r="C22" s="48">
        <f>(B22/($B$27-$B$26))*100</f>
        <v>0.39198606271777003</v>
      </c>
    </row>
    <row r="23" spans="1:3" x14ac:dyDescent="0.25">
      <c r="A23" s="3" t="s">
        <v>76</v>
      </c>
      <c r="B23" s="40">
        <v>187</v>
      </c>
      <c r="C23" s="48">
        <f t="shared" ref="C23:C25" si="0">(B23/($B$27-$B$26))*100</f>
        <v>8.1445993031358874</v>
      </c>
    </row>
    <row r="24" spans="1:3" x14ac:dyDescent="0.25">
      <c r="A24" s="3" t="s">
        <v>62</v>
      </c>
      <c r="B24" s="40">
        <v>1422</v>
      </c>
      <c r="C24" s="48">
        <f t="shared" si="0"/>
        <v>61.933797909407659</v>
      </c>
    </row>
    <row r="25" spans="1:3" x14ac:dyDescent="0.25">
      <c r="A25" s="3" t="s">
        <v>63</v>
      </c>
      <c r="B25" s="40">
        <v>678</v>
      </c>
      <c r="C25" s="48">
        <f t="shared" si="0"/>
        <v>29.529616724738677</v>
      </c>
    </row>
    <row r="26" spans="1:3" x14ac:dyDescent="0.25">
      <c r="A26" s="3" t="s">
        <v>60</v>
      </c>
      <c r="B26" s="40">
        <v>16</v>
      </c>
      <c r="C26" s="48">
        <v>0</v>
      </c>
    </row>
    <row r="27" spans="1:3" x14ac:dyDescent="0.25">
      <c r="A27" s="3" t="s">
        <v>59</v>
      </c>
      <c r="B27" s="64">
        <f>SUM(B22:B26)</f>
        <v>2312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20889</v>
      </c>
      <c r="C30" s="48">
        <f>(B30/($B$33-$B$32)*100)</f>
        <v>84.584548104956269</v>
      </c>
    </row>
    <row r="31" spans="1:3" x14ac:dyDescent="0.25">
      <c r="A31" s="3" t="s">
        <v>73</v>
      </c>
      <c r="B31" s="40">
        <v>3807</v>
      </c>
      <c r="C31" s="48">
        <f>(B31/($B$33-$B$32)*100)</f>
        <v>15.415451895043732</v>
      </c>
    </row>
    <row r="32" spans="1:3" x14ac:dyDescent="0.25">
      <c r="A32" s="3" t="s">
        <v>60</v>
      </c>
      <c r="B32" s="40">
        <v>361</v>
      </c>
      <c r="C32" s="48">
        <v>0</v>
      </c>
    </row>
    <row r="33" spans="1:5" x14ac:dyDescent="0.25">
      <c r="A33" s="3" t="s">
        <v>59</v>
      </c>
      <c r="B33" s="40">
        <f>SUM(B30:B32)</f>
        <v>25057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3644</v>
      </c>
      <c r="C36" s="48">
        <f>(B36/($B$41-$B$40)*100)</f>
        <v>14.663983903420524</v>
      </c>
    </row>
    <row r="37" spans="1:5" x14ac:dyDescent="0.25">
      <c r="A37" s="3" t="s">
        <v>64</v>
      </c>
      <c r="B37" s="54">
        <v>13376</v>
      </c>
      <c r="C37" s="48">
        <f>(B37/($B$41-$B$40)*100)</f>
        <v>53.82696177062374</v>
      </c>
    </row>
    <row r="38" spans="1:5" x14ac:dyDescent="0.25">
      <c r="A38" s="3" t="s">
        <v>65</v>
      </c>
      <c r="B38" s="54">
        <v>5470</v>
      </c>
      <c r="C38" s="48">
        <f>(B38/($B$41-$B$40)*100)</f>
        <v>22.012072434607646</v>
      </c>
    </row>
    <row r="39" spans="1:5" x14ac:dyDescent="0.25">
      <c r="A39" s="3" t="s">
        <v>66</v>
      </c>
      <c r="B39" s="54">
        <v>2360</v>
      </c>
      <c r="C39" s="48">
        <f>(B39/($B$41-$B$40)*100)</f>
        <v>9.4969818913480886</v>
      </c>
    </row>
    <row r="40" spans="1:5" x14ac:dyDescent="0.25">
      <c r="A40" s="3" t="s">
        <v>60</v>
      </c>
      <c r="B40" s="54">
        <v>207</v>
      </c>
      <c r="C40" s="48">
        <v>0</v>
      </c>
    </row>
    <row r="41" spans="1:5" x14ac:dyDescent="0.25">
      <c r="A41" s="3" t="s">
        <v>59</v>
      </c>
      <c r="B41" s="54">
        <f>SUM(B35:B40)</f>
        <v>25057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13000</v>
      </c>
      <c r="C44" s="51">
        <f>B44/$B$49*100</f>
        <v>46.989084074315045</v>
      </c>
      <c r="D44" s="56"/>
      <c r="E44" s="56"/>
    </row>
    <row r="45" spans="1:5" x14ac:dyDescent="0.25">
      <c r="A45" s="5" t="s">
        <v>102</v>
      </c>
      <c r="B45" s="55">
        <v>13602</v>
      </c>
      <c r="C45" s="51">
        <f t="shared" ref="C45:C48" si="1">B45/$B$49*100</f>
        <v>49.165040121448712</v>
      </c>
      <c r="D45" s="56"/>
      <c r="E45" s="56"/>
    </row>
    <row r="46" spans="1:5" x14ac:dyDescent="0.25">
      <c r="A46" s="5" t="s">
        <v>103</v>
      </c>
      <c r="B46" s="55">
        <v>202</v>
      </c>
      <c r="C46" s="51">
        <f t="shared" si="1"/>
        <v>0.73013807561627986</v>
      </c>
    </row>
    <row r="47" spans="1:5" x14ac:dyDescent="0.25">
      <c r="A47" s="5" t="s">
        <v>104</v>
      </c>
      <c r="B47" s="55">
        <v>10</v>
      </c>
      <c r="C47" s="51">
        <f t="shared" si="1"/>
        <v>3.6145449287934645E-2</v>
      </c>
      <c r="D47" s="56"/>
      <c r="E47" s="56"/>
    </row>
    <row r="48" spans="1:5" x14ac:dyDescent="0.25">
      <c r="A48" s="5" t="s">
        <v>105</v>
      </c>
      <c r="B48" s="55">
        <v>852</v>
      </c>
      <c r="C48" s="51">
        <f t="shared" si="1"/>
        <v>3.0795922793320321</v>
      </c>
      <c r="D48" s="56"/>
      <c r="E48" s="56"/>
    </row>
    <row r="49" spans="1:5" ht="15.75" thickBot="1" x14ac:dyDescent="0.3">
      <c r="A49" s="17" t="s">
        <v>59</v>
      </c>
      <c r="B49" s="57">
        <f>SUM(B44:B48)</f>
        <v>27666</v>
      </c>
      <c r="C49" s="66">
        <f>SUM(C44:C48)</f>
        <v>100</v>
      </c>
      <c r="D49" s="56"/>
      <c r="E49" s="56"/>
    </row>
    <row r="50" spans="1:5" ht="29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Chuj,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1388</v>
      </c>
      <c r="C5" s="48">
        <f>B5/$B$7*100</f>
        <v>48.027681660899653</v>
      </c>
    </row>
    <row r="6" spans="1:6" x14ac:dyDescent="0.25">
      <c r="A6" s="3" t="s">
        <v>58</v>
      </c>
      <c r="B6" s="40">
        <v>1502</v>
      </c>
      <c r="C6" s="48">
        <f>B6/$B$7*100</f>
        <v>51.97231833910034</v>
      </c>
    </row>
    <row r="7" spans="1:6" x14ac:dyDescent="0.25">
      <c r="A7" s="3" t="s">
        <v>70</v>
      </c>
      <c r="B7" s="64">
        <f>B5+B6</f>
        <v>2890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82</v>
      </c>
      <c r="C10" s="53">
        <f>(B10/($B$13-$B$12))*100</f>
        <v>2.8383523710626513</v>
      </c>
    </row>
    <row r="11" spans="1:6" x14ac:dyDescent="0.25">
      <c r="A11" s="49" t="s">
        <v>68</v>
      </c>
      <c r="B11" s="32">
        <v>2807</v>
      </c>
      <c r="C11" s="53">
        <f>(B11/($B$13-$B$12))*100</f>
        <v>97.161647628937359</v>
      </c>
    </row>
    <row r="12" spans="1:6" x14ac:dyDescent="0.25">
      <c r="A12" s="49" t="s">
        <v>60</v>
      </c>
      <c r="B12" s="40">
        <v>1</v>
      </c>
      <c r="C12" s="48">
        <v>0</v>
      </c>
    </row>
    <row r="13" spans="1:6" x14ac:dyDescent="0.25">
      <c r="A13" s="3" t="s">
        <v>59</v>
      </c>
      <c r="B13" s="64">
        <f>SUM(B10:B12)</f>
        <v>2890</v>
      </c>
      <c r="C13" s="64">
        <f>SUM(C10:C12)</f>
        <v>100.00000000000001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545</v>
      </c>
      <c r="C16" s="48">
        <f>(B16/($B$19-$B$18)*100)</f>
        <v>89.198036006546644</v>
      </c>
    </row>
    <row r="17" spans="1:3" x14ac:dyDescent="0.25">
      <c r="A17" s="3" t="s">
        <v>69</v>
      </c>
      <c r="B17" s="32">
        <v>66</v>
      </c>
      <c r="C17" s="48">
        <f>(B17/($B$19-$B$18)*100)</f>
        <v>10.801963993453354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611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31</v>
      </c>
      <c r="C22" s="48">
        <f>(B22/($B$27-$B$26))*100</f>
        <v>5.0736497545008179</v>
      </c>
    </row>
    <row r="23" spans="1:3" x14ac:dyDescent="0.25">
      <c r="A23" s="3" t="s">
        <v>76</v>
      </c>
      <c r="B23" s="40">
        <v>84</v>
      </c>
      <c r="C23" s="48">
        <f t="shared" ref="C23:C25" si="0">(B23/($B$27-$B$26))*100</f>
        <v>13.747954173486088</v>
      </c>
    </row>
    <row r="24" spans="1:3" x14ac:dyDescent="0.25">
      <c r="A24" s="3" t="s">
        <v>62</v>
      </c>
      <c r="B24" s="40">
        <v>427</v>
      </c>
      <c r="C24" s="48">
        <f t="shared" si="0"/>
        <v>69.885433715220941</v>
      </c>
    </row>
    <row r="25" spans="1:3" x14ac:dyDescent="0.25">
      <c r="A25" s="3" t="s">
        <v>63</v>
      </c>
      <c r="B25" s="40">
        <v>69</v>
      </c>
      <c r="C25" s="48">
        <f t="shared" si="0"/>
        <v>11.292962356792144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611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1487</v>
      </c>
      <c r="C30" s="48">
        <f>(B30/($B$33-$B$32)*100)</f>
        <v>72.395326192794556</v>
      </c>
    </row>
    <row r="31" spans="1:3" x14ac:dyDescent="0.25">
      <c r="A31" s="3" t="s">
        <v>73</v>
      </c>
      <c r="B31" s="40">
        <v>567</v>
      </c>
      <c r="C31" s="48">
        <f>(B31/($B$33-$B$32)*100)</f>
        <v>27.604673807205454</v>
      </c>
    </row>
    <row r="32" spans="1:3" x14ac:dyDescent="0.25">
      <c r="A32" s="3" t="s">
        <v>60</v>
      </c>
      <c r="B32" s="40">
        <v>5</v>
      </c>
      <c r="C32" s="48">
        <v>0</v>
      </c>
    </row>
    <row r="33" spans="1:5" x14ac:dyDescent="0.25">
      <c r="A33" s="3" t="s">
        <v>59</v>
      </c>
      <c r="B33" s="40">
        <f>SUM(B30:B32)</f>
        <v>2059</v>
      </c>
      <c r="C33" s="64">
        <f>SUM(C30:C31)</f>
        <v>100.00000000000001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560</v>
      </c>
      <c r="C36" s="48">
        <f>(B36/($B$41-$B$40)*100)</f>
        <v>27.197668771248178</v>
      </c>
    </row>
    <row r="37" spans="1:5" x14ac:dyDescent="0.25">
      <c r="A37" s="3" t="s">
        <v>64</v>
      </c>
      <c r="B37" s="54">
        <v>1387</v>
      </c>
      <c r="C37" s="48">
        <f>(B37/($B$41-$B$40)*100)</f>
        <v>67.362797474502187</v>
      </c>
    </row>
    <row r="38" spans="1:5" x14ac:dyDescent="0.25">
      <c r="A38" s="3" t="s">
        <v>65</v>
      </c>
      <c r="B38" s="54">
        <v>108</v>
      </c>
      <c r="C38" s="48">
        <f>(B38/($B$41-$B$40)*100)</f>
        <v>5.2452646915978631</v>
      </c>
    </row>
    <row r="39" spans="1:5" x14ac:dyDescent="0.25">
      <c r="A39" s="3" t="s">
        <v>66</v>
      </c>
      <c r="B39" s="54">
        <v>4</v>
      </c>
      <c r="C39" s="48">
        <f>(B39/($B$41-$B$40)*100)</f>
        <v>0.19426906265177268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2059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2775</v>
      </c>
      <c r="C44" s="51">
        <f>B44/$B$49*100</f>
        <v>96.020761245674734</v>
      </c>
      <c r="D44" s="56"/>
      <c r="E44" s="56"/>
    </row>
    <row r="45" spans="1:5" x14ac:dyDescent="0.25">
      <c r="A45" s="5" t="s">
        <v>102</v>
      </c>
      <c r="B45" s="55">
        <v>23</v>
      </c>
      <c r="C45" s="51">
        <f t="shared" ref="C45:C48" si="1">B45/$B$49*100</f>
        <v>0.79584775086505199</v>
      </c>
      <c r="D45" s="56"/>
      <c r="E45" s="56"/>
    </row>
    <row r="46" spans="1:5" x14ac:dyDescent="0.25">
      <c r="A46" s="5" t="s">
        <v>103</v>
      </c>
      <c r="B46" s="55">
        <v>12</v>
      </c>
      <c r="C46" s="51">
        <f t="shared" si="1"/>
        <v>0.41522491349480972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80</v>
      </c>
      <c r="C48" s="51">
        <f t="shared" si="1"/>
        <v>2.7681660899653981</v>
      </c>
      <c r="D48" s="56"/>
      <c r="E48" s="56"/>
    </row>
    <row r="49" spans="1:5" ht="15.75" thickBot="1" x14ac:dyDescent="0.3">
      <c r="A49" s="17" t="s">
        <v>59</v>
      </c>
      <c r="B49" s="57">
        <f>SUM(B44:B48)</f>
        <v>2890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ch'ol,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124762</v>
      </c>
      <c r="C5" s="48">
        <f>B5/$B$7*100</f>
        <v>49.546283095520813</v>
      </c>
    </row>
    <row r="6" spans="1:6" x14ac:dyDescent="0.25">
      <c r="A6" s="3" t="s">
        <v>58</v>
      </c>
      <c r="B6" s="40">
        <v>127047</v>
      </c>
      <c r="C6" s="48">
        <f>B6/$B$7*100</f>
        <v>50.453716904479187</v>
      </c>
    </row>
    <row r="7" spans="1:6" x14ac:dyDescent="0.25">
      <c r="A7" s="3" t="s">
        <v>70</v>
      </c>
      <c r="B7" s="64">
        <f>B5+B6</f>
        <v>251809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46695</v>
      </c>
      <c r="C10" s="53">
        <f>(B10/($B$13-$B$12))*100</f>
        <v>18.877115817644512</v>
      </c>
    </row>
    <row r="11" spans="1:6" x14ac:dyDescent="0.25">
      <c r="A11" s="49" t="s">
        <v>68</v>
      </c>
      <c r="B11" s="32">
        <v>200668</v>
      </c>
      <c r="C11" s="53">
        <f>(B11/($B$13-$B$12))*100</f>
        <v>81.122884182355477</v>
      </c>
    </row>
    <row r="12" spans="1:6" x14ac:dyDescent="0.25">
      <c r="A12" s="49" t="s">
        <v>60</v>
      </c>
      <c r="B12" s="40">
        <v>4446</v>
      </c>
      <c r="C12" s="48">
        <v>0</v>
      </c>
    </row>
    <row r="13" spans="1:6" x14ac:dyDescent="0.25">
      <c r="A13" s="3" t="s">
        <v>59</v>
      </c>
      <c r="B13" s="64">
        <f>SUM(B10:B12)</f>
        <v>251809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50319</v>
      </c>
      <c r="C16" s="48">
        <f>(B16/($B$19-$B$18)*100)</f>
        <v>94.968387279418707</v>
      </c>
    </row>
    <row r="17" spans="1:3" x14ac:dyDescent="0.25">
      <c r="A17" s="3" t="s">
        <v>69</v>
      </c>
      <c r="B17" s="32">
        <v>2666</v>
      </c>
      <c r="C17" s="48">
        <f>(B17/($B$19-$B$18)*100)</f>
        <v>5.0316127205812968</v>
      </c>
    </row>
    <row r="18" spans="1:3" x14ac:dyDescent="0.25">
      <c r="A18" s="3" t="s">
        <v>60</v>
      </c>
      <c r="B18" s="40">
        <v>22</v>
      </c>
      <c r="C18" s="48">
        <v>0</v>
      </c>
    </row>
    <row r="19" spans="1:3" x14ac:dyDescent="0.25">
      <c r="A19" s="3" t="s">
        <v>59</v>
      </c>
      <c r="B19" s="64">
        <f>SUM(B16:B18)</f>
        <v>53007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908</v>
      </c>
      <c r="C22" s="48">
        <f>(B22/($B$27-$B$26))*100</f>
        <v>1.7176799969732512</v>
      </c>
    </row>
    <row r="23" spans="1:3" x14ac:dyDescent="0.25">
      <c r="A23" s="3" t="s">
        <v>76</v>
      </c>
      <c r="B23" s="40">
        <v>6211</v>
      </c>
      <c r="C23" s="48">
        <f t="shared" ref="C23:C25" si="0">(B23/($B$27-$B$26))*100</f>
        <v>11.749460860353372</v>
      </c>
    </row>
    <row r="24" spans="1:3" x14ac:dyDescent="0.25">
      <c r="A24" s="3" t="s">
        <v>62</v>
      </c>
      <c r="B24" s="40">
        <v>36951</v>
      </c>
      <c r="C24" s="48">
        <f t="shared" si="0"/>
        <v>69.900873973742947</v>
      </c>
    </row>
    <row r="25" spans="1:3" x14ac:dyDescent="0.25">
      <c r="A25" s="3" t="s">
        <v>63</v>
      </c>
      <c r="B25" s="40">
        <v>8792</v>
      </c>
      <c r="C25" s="48">
        <f t="shared" si="0"/>
        <v>16.63198516893042</v>
      </c>
    </row>
    <row r="26" spans="1:3" x14ac:dyDescent="0.25">
      <c r="A26" s="3" t="s">
        <v>60</v>
      </c>
      <c r="B26" s="40">
        <v>145</v>
      </c>
      <c r="C26" s="48">
        <v>0</v>
      </c>
    </row>
    <row r="27" spans="1:3" x14ac:dyDescent="0.25">
      <c r="A27" s="3" t="s">
        <v>59</v>
      </c>
      <c r="B27" s="64">
        <f>SUM(B22:B26)</f>
        <v>53007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139028</v>
      </c>
      <c r="C30" s="48">
        <f>(B30/($B$33-$B$32)*100)</f>
        <v>77.106268752738387</v>
      </c>
    </row>
    <row r="31" spans="1:3" x14ac:dyDescent="0.25">
      <c r="A31" s="3" t="s">
        <v>73</v>
      </c>
      <c r="B31" s="40">
        <v>41279</v>
      </c>
      <c r="C31" s="48">
        <f>(B31/($B$33-$B$32)*100)</f>
        <v>22.893731247261613</v>
      </c>
    </row>
    <row r="32" spans="1:3" x14ac:dyDescent="0.25">
      <c r="A32" s="3" t="s">
        <v>60</v>
      </c>
      <c r="B32" s="40">
        <v>1972</v>
      </c>
      <c r="C32" s="48">
        <v>0</v>
      </c>
    </row>
    <row r="33" spans="1:5" x14ac:dyDescent="0.25">
      <c r="A33" s="3" t="s">
        <v>59</v>
      </c>
      <c r="B33" s="40">
        <f>SUM(B30:B32)</f>
        <v>182279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35241</v>
      </c>
      <c r="C36" s="48">
        <f>(B36/($B$41-$B$40)*100)</f>
        <v>19.358506734635583</v>
      </c>
    </row>
    <row r="37" spans="1:5" x14ac:dyDescent="0.25">
      <c r="A37" s="3" t="s">
        <v>64</v>
      </c>
      <c r="B37" s="54">
        <v>112133</v>
      </c>
      <c r="C37" s="48">
        <f>(B37/($B$41-$B$40)*100)</f>
        <v>61.596646964470125</v>
      </c>
    </row>
    <row r="38" spans="1:5" x14ac:dyDescent="0.25">
      <c r="A38" s="3" t="s">
        <v>65</v>
      </c>
      <c r="B38" s="54">
        <v>28531</v>
      </c>
      <c r="C38" s="48">
        <f>(B38/($B$41-$B$40)*100)</f>
        <v>15.672584649864868</v>
      </c>
    </row>
    <row r="39" spans="1:5" x14ac:dyDescent="0.25">
      <c r="A39" s="3" t="s">
        <v>66</v>
      </c>
      <c r="B39" s="54">
        <v>6139</v>
      </c>
      <c r="C39" s="48">
        <f>(B39/($B$41-$B$40)*100)</f>
        <v>3.3722616510294214</v>
      </c>
    </row>
    <row r="40" spans="1:5" x14ac:dyDescent="0.25">
      <c r="A40" s="3" t="s">
        <v>60</v>
      </c>
      <c r="B40" s="54">
        <v>235</v>
      </c>
      <c r="C40" s="48">
        <v>0</v>
      </c>
    </row>
    <row r="41" spans="1:5" x14ac:dyDescent="0.25">
      <c r="A41" s="3" t="s">
        <v>59</v>
      </c>
      <c r="B41" s="54">
        <f>SUM(B35:B40)</f>
        <v>182279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196915</v>
      </c>
      <c r="C44" s="51">
        <f>B44/$B$49*100</f>
        <v>78.200143759754411</v>
      </c>
      <c r="D44" s="56"/>
      <c r="E44" s="56"/>
    </row>
    <row r="45" spans="1:5" x14ac:dyDescent="0.25">
      <c r="A45" s="5" t="s">
        <v>102</v>
      </c>
      <c r="B45" s="55">
        <v>31210</v>
      </c>
      <c r="C45" s="51">
        <f t="shared" ref="C45:C48" si="1">B45/$B$49*100</f>
        <v>12.394314738551838</v>
      </c>
      <c r="D45" s="56"/>
      <c r="E45" s="56"/>
    </row>
    <row r="46" spans="1:5" x14ac:dyDescent="0.25">
      <c r="A46" s="5" t="s">
        <v>103</v>
      </c>
      <c r="B46" s="55">
        <v>10355</v>
      </c>
      <c r="C46" s="51">
        <f t="shared" si="1"/>
        <v>4.1122438038354474</v>
      </c>
    </row>
    <row r="47" spans="1:5" x14ac:dyDescent="0.25">
      <c r="A47" s="5" t="s">
        <v>104</v>
      </c>
      <c r="B47" s="55">
        <v>571</v>
      </c>
      <c r="C47" s="51">
        <f t="shared" si="1"/>
        <v>0.22675917064123996</v>
      </c>
      <c r="D47" s="56"/>
      <c r="E47" s="56"/>
    </row>
    <row r="48" spans="1:5" x14ac:dyDescent="0.25">
      <c r="A48" s="5" t="s">
        <v>105</v>
      </c>
      <c r="B48" s="55">
        <v>12758</v>
      </c>
      <c r="C48" s="51">
        <f t="shared" si="1"/>
        <v>5.0665385272170571</v>
      </c>
      <c r="D48" s="56"/>
      <c r="E48" s="56"/>
    </row>
    <row r="49" spans="1:5" ht="15.75" thickBot="1" x14ac:dyDescent="0.3">
      <c r="A49" s="17" t="s">
        <v>59</v>
      </c>
      <c r="B49" s="57">
        <f>SUM(B44:B48)</f>
        <v>251809</v>
      </c>
      <c r="C49" s="66">
        <f>SUM(C44:C48)</f>
        <v>100.00000000000001</v>
      </c>
      <c r="D49" s="56"/>
      <c r="E49" s="56"/>
    </row>
    <row r="50" spans="1:5" ht="21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guarijío,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1022</v>
      </c>
      <c r="C5" s="48">
        <f>B5/$B$7*100</f>
        <v>48.946360153256705</v>
      </c>
    </row>
    <row r="6" spans="1:6" x14ac:dyDescent="0.25">
      <c r="A6" s="3" t="s">
        <v>58</v>
      </c>
      <c r="B6" s="40">
        <v>1066</v>
      </c>
      <c r="C6" s="48">
        <f>B6/$B$7*100</f>
        <v>51.053639846743295</v>
      </c>
    </row>
    <row r="7" spans="1:6" x14ac:dyDescent="0.25">
      <c r="A7" s="3" t="s">
        <v>70</v>
      </c>
      <c r="B7" s="64">
        <f>B5+B6</f>
        <v>2088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23</v>
      </c>
      <c r="C10" s="53">
        <f>(B10/($B$13-$B$12))*100</f>
        <v>1.1408730158730158</v>
      </c>
    </row>
    <row r="11" spans="1:6" x14ac:dyDescent="0.25">
      <c r="A11" s="49" t="s">
        <v>68</v>
      </c>
      <c r="B11" s="32">
        <v>1993</v>
      </c>
      <c r="C11" s="53">
        <f>(B11/($B$13-$B$12))*100</f>
        <v>98.859126984126988</v>
      </c>
    </row>
    <row r="12" spans="1:6" x14ac:dyDescent="0.25">
      <c r="A12" s="49" t="s">
        <v>60</v>
      </c>
      <c r="B12" s="40">
        <v>72</v>
      </c>
      <c r="C12" s="48">
        <v>0</v>
      </c>
    </row>
    <row r="13" spans="1:6" x14ac:dyDescent="0.25">
      <c r="A13" s="3" t="s">
        <v>59</v>
      </c>
      <c r="B13" s="64">
        <f>SUM(B10:B12)</f>
        <v>2088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337</v>
      </c>
      <c r="C16" s="48">
        <f>(B16/($B$19-$B$18)*100)</f>
        <v>90.348525469168905</v>
      </c>
    </row>
    <row r="17" spans="1:3" x14ac:dyDescent="0.25">
      <c r="A17" s="3" t="s">
        <v>69</v>
      </c>
      <c r="B17" s="32">
        <v>36</v>
      </c>
      <c r="C17" s="48">
        <f>(B17/($B$19-$B$18)*100)</f>
        <v>9.6514745308310985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373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11</v>
      </c>
      <c r="C22" s="48">
        <f>(B22/($B$27-$B$26))*100</f>
        <v>2.9649595687331538</v>
      </c>
    </row>
    <row r="23" spans="1:3" x14ac:dyDescent="0.25">
      <c r="A23" s="3" t="s">
        <v>76</v>
      </c>
      <c r="B23" s="40">
        <v>34</v>
      </c>
      <c r="C23" s="48">
        <f t="shared" ref="C23:C25" si="0">(B23/($B$27-$B$26))*100</f>
        <v>9.1644204851752029</v>
      </c>
    </row>
    <row r="24" spans="1:3" x14ac:dyDescent="0.25">
      <c r="A24" s="3" t="s">
        <v>62</v>
      </c>
      <c r="B24" s="40">
        <v>271</v>
      </c>
      <c r="C24" s="48">
        <f t="shared" si="0"/>
        <v>73.045822102425873</v>
      </c>
    </row>
    <row r="25" spans="1:3" x14ac:dyDescent="0.25">
      <c r="A25" s="3" t="s">
        <v>63</v>
      </c>
      <c r="B25" s="40">
        <v>55</v>
      </c>
      <c r="C25" s="48">
        <f t="shared" si="0"/>
        <v>14.824797843665769</v>
      </c>
    </row>
    <row r="26" spans="1:3" x14ac:dyDescent="0.25">
      <c r="A26" s="3" t="s">
        <v>60</v>
      </c>
      <c r="B26" s="40">
        <v>2</v>
      </c>
      <c r="C26" s="48">
        <v>0</v>
      </c>
    </row>
    <row r="27" spans="1:3" x14ac:dyDescent="0.25">
      <c r="A27" s="3" t="s">
        <v>59</v>
      </c>
      <c r="B27" s="64">
        <f>SUM(B22:B26)</f>
        <v>373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1112</v>
      </c>
      <c r="C30" s="48">
        <f>(B30/($B$33-$B$32)*100)</f>
        <v>71.099744245524306</v>
      </c>
    </row>
    <row r="31" spans="1:3" x14ac:dyDescent="0.25">
      <c r="A31" s="3" t="s">
        <v>73</v>
      </c>
      <c r="B31" s="40">
        <v>452</v>
      </c>
      <c r="C31" s="48">
        <f>(B31/($B$33-$B$32)*100)</f>
        <v>28.900255754475701</v>
      </c>
    </row>
    <row r="32" spans="1:3" x14ac:dyDescent="0.25">
      <c r="A32" s="3" t="s">
        <v>60</v>
      </c>
      <c r="B32" s="40">
        <v>22</v>
      </c>
      <c r="C32" s="48">
        <v>0</v>
      </c>
    </row>
    <row r="33" spans="1:5" x14ac:dyDescent="0.25">
      <c r="A33" s="3" t="s">
        <v>59</v>
      </c>
      <c r="B33" s="40">
        <f>SUM(B30:B32)</f>
        <v>1586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440</v>
      </c>
      <c r="C36" s="48">
        <f>(B36/($B$41-$B$40)*100)</f>
        <v>27.760252365930597</v>
      </c>
    </row>
    <row r="37" spans="1:5" x14ac:dyDescent="0.25">
      <c r="A37" s="3" t="s">
        <v>64</v>
      </c>
      <c r="B37" s="54">
        <v>1048</v>
      </c>
      <c r="C37" s="48">
        <f>(B37/($B$41-$B$40)*100)</f>
        <v>66.119873817034701</v>
      </c>
    </row>
    <row r="38" spans="1:5" x14ac:dyDescent="0.25">
      <c r="A38" s="3" t="s">
        <v>65</v>
      </c>
      <c r="B38" s="54">
        <v>74</v>
      </c>
      <c r="C38" s="48">
        <f>(B38/($B$41-$B$40)*100)</f>
        <v>4.6687697160883275</v>
      </c>
    </row>
    <row r="39" spans="1:5" x14ac:dyDescent="0.25">
      <c r="A39" s="3" t="s">
        <v>66</v>
      </c>
      <c r="B39" s="54">
        <v>23</v>
      </c>
      <c r="C39" s="48">
        <f>(B39/($B$41-$B$40)*100)</f>
        <v>1.4511041009463721</v>
      </c>
    </row>
    <row r="40" spans="1:5" x14ac:dyDescent="0.25">
      <c r="A40" s="3" t="s">
        <v>60</v>
      </c>
      <c r="B40" s="54">
        <v>1</v>
      </c>
      <c r="C40" s="48">
        <v>0</v>
      </c>
    </row>
    <row r="41" spans="1:5" x14ac:dyDescent="0.25">
      <c r="A41" s="3" t="s">
        <v>59</v>
      </c>
      <c r="B41" s="54">
        <f>SUM(B35:B40)</f>
        <v>1586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1916</v>
      </c>
      <c r="C44" s="51">
        <f>B44/$B$49*100</f>
        <v>91.762452107279685</v>
      </c>
      <c r="D44" s="56"/>
      <c r="E44" s="56"/>
    </row>
    <row r="45" spans="1:5" x14ac:dyDescent="0.25">
      <c r="A45" s="5" t="s">
        <v>102</v>
      </c>
      <c r="B45" s="55">
        <v>50</v>
      </c>
      <c r="C45" s="51">
        <f t="shared" ref="C45:C48" si="1">B45/$B$49*100</f>
        <v>2.3946360153256707</v>
      </c>
      <c r="D45" s="56"/>
      <c r="E45" s="56"/>
    </row>
    <row r="46" spans="1:5" x14ac:dyDescent="0.25">
      <c r="A46" s="5" t="s">
        <v>103</v>
      </c>
      <c r="B46" s="55">
        <v>6</v>
      </c>
      <c r="C46" s="51">
        <f t="shared" si="1"/>
        <v>0.28735632183908044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116</v>
      </c>
      <c r="C48" s="51">
        <f t="shared" si="1"/>
        <v>5.5555555555555554</v>
      </c>
      <c r="D48" s="56"/>
      <c r="E48" s="56"/>
    </row>
    <row r="49" spans="1:5" ht="15.75" thickBot="1" x14ac:dyDescent="0.3">
      <c r="A49" s="17" t="s">
        <v>59</v>
      </c>
      <c r="B49" s="57">
        <f>SUM(B44:B48)</f>
        <v>2088</v>
      </c>
      <c r="C49" s="66">
        <f>SUM(C44:C48)</f>
        <v>100</v>
      </c>
      <c r="D49" s="56"/>
      <c r="E49" s="56"/>
    </row>
    <row r="50" spans="1:5" ht="27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huasteco,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9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86574</v>
      </c>
      <c r="C5" s="48">
        <f>B5/$B$7*100</f>
        <v>49.822461370241413</v>
      </c>
    </row>
    <row r="6" spans="1:6" x14ac:dyDescent="0.25">
      <c r="A6" s="3" t="s">
        <v>58</v>
      </c>
      <c r="B6" s="40">
        <v>87191</v>
      </c>
      <c r="C6" s="48">
        <f>B6/$B$7*100</f>
        <v>50.17753862975858</v>
      </c>
    </row>
    <row r="7" spans="1:6" x14ac:dyDescent="0.25">
      <c r="A7" s="3" t="s">
        <v>70</v>
      </c>
      <c r="B7" s="64">
        <f>B5+B6</f>
        <v>173765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7194</v>
      </c>
      <c r="C10" s="53">
        <f>(B10/($B$13-$B$12))*100</f>
        <v>4.226941020247482</v>
      </c>
    </row>
    <row r="11" spans="1:6" x14ac:dyDescent="0.25">
      <c r="A11" s="49" t="s">
        <v>68</v>
      </c>
      <c r="B11" s="32">
        <v>163000</v>
      </c>
      <c r="C11" s="53">
        <f>(B11/($B$13-$B$12))*100</f>
        <v>95.773058979752506</v>
      </c>
    </row>
    <row r="12" spans="1:6" x14ac:dyDescent="0.25">
      <c r="A12" s="49" t="s">
        <v>60</v>
      </c>
      <c r="B12" s="40">
        <v>3571</v>
      </c>
      <c r="C12" s="48">
        <v>0</v>
      </c>
    </row>
    <row r="13" spans="1:6" x14ac:dyDescent="0.25">
      <c r="A13" s="3" t="s">
        <v>59</v>
      </c>
      <c r="B13" s="64">
        <f>SUM(B10:B12)</f>
        <v>173765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31137</v>
      </c>
      <c r="C16" s="48">
        <f>(B16/($B$19-$B$18)*100)</f>
        <v>97.400525525525524</v>
      </c>
    </row>
    <row r="17" spans="1:3" x14ac:dyDescent="0.25">
      <c r="A17" s="3" t="s">
        <v>69</v>
      </c>
      <c r="B17" s="32">
        <v>831</v>
      </c>
      <c r="C17" s="48">
        <f>(B17/($B$19-$B$18)*100)</f>
        <v>2.5994744744744747</v>
      </c>
    </row>
    <row r="18" spans="1:3" x14ac:dyDescent="0.25">
      <c r="A18" s="3" t="s">
        <v>60</v>
      </c>
      <c r="B18" s="40">
        <v>12</v>
      </c>
      <c r="C18" s="48">
        <v>0</v>
      </c>
    </row>
    <row r="19" spans="1:3" x14ac:dyDescent="0.25">
      <c r="A19" s="3" t="s">
        <v>59</v>
      </c>
      <c r="B19" s="64">
        <f>SUM(B16:B18)</f>
        <v>31980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189</v>
      </c>
      <c r="C22" s="48">
        <f>(B22/($B$27-$B$26))*100</f>
        <v>0.59182714889619548</v>
      </c>
    </row>
    <row r="23" spans="1:3" x14ac:dyDescent="0.25">
      <c r="A23" s="3" t="s">
        <v>76</v>
      </c>
      <c r="B23" s="40">
        <v>3352</v>
      </c>
      <c r="C23" s="48">
        <f t="shared" ref="C23:C25" si="0">(B23/($B$27-$B$26))*100</f>
        <v>10.496320651323</v>
      </c>
    </row>
    <row r="24" spans="1:3" x14ac:dyDescent="0.25">
      <c r="A24" s="3" t="s">
        <v>62</v>
      </c>
      <c r="B24" s="40">
        <v>23160</v>
      </c>
      <c r="C24" s="48">
        <f t="shared" si="0"/>
        <v>72.522310944105215</v>
      </c>
    </row>
    <row r="25" spans="1:3" x14ac:dyDescent="0.25">
      <c r="A25" s="3" t="s">
        <v>63</v>
      </c>
      <c r="B25" s="40">
        <v>5234</v>
      </c>
      <c r="C25" s="48">
        <f t="shared" si="0"/>
        <v>16.389541255675592</v>
      </c>
    </row>
    <row r="26" spans="1:3" x14ac:dyDescent="0.25">
      <c r="A26" s="3" t="s">
        <v>60</v>
      </c>
      <c r="B26" s="40">
        <v>45</v>
      </c>
      <c r="C26" s="48">
        <v>0</v>
      </c>
    </row>
    <row r="27" spans="1:3" x14ac:dyDescent="0.25">
      <c r="A27" s="3" t="s">
        <v>59</v>
      </c>
      <c r="B27" s="64">
        <f>SUM(B22:B26)</f>
        <v>31980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113209</v>
      </c>
      <c r="C30" s="48">
        <f>(B30/($B$33-$B$32)*100)</f>
        <v>84.546160624934657</v>
      </c>
    </row>
    <row r="31" spans="1:3" x14ac:dyDescent="0.25">
      <c r="A31" s="3" t="s">
        <v>73</v>
      </c>
      <c r="B31" s="40">
        <v>20693</v>
      </c>
      <c r="C31" s="48">
        <f>(B31/($B$33-$B$32)*100)</f>
        <v>15.453839375065344</v>
      </c>
    </row>
    <row r="32" spans="1:3" x14ac:dyDescent="0.25">
      <c r="A32" s="3" t="s">
        <v>60</v>
      </c>
      <c r="B32" s="40">
        <v>981</v>
      </c>
      <c r="C32" s="48">
        <v>0</v>
      </c>
    </row>
    <row r="33" spans="1:5" x14ac:dyDescent="0.25">
      <c r="A33" s="3" t="s">
        <v>59</v>
      </c>
      <c r="B33" s="40">
        <f>SUM(B30:B32)</f>
        <v>134883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15476</v>
      </c>
      <c r="C36" s="48">
        <f>(B36/($B$41-$B$40)*100)</f>
        <v>11.490344279700341</v>
      </c>
    </row>
    <row r="37" spans="1:5" x14ac:dyDescent="0.25">
      <c r="A37" s="3" t="s">
        <v>64</v>
      </c>
      <c r="B37" s="54">
        <v>96435</v>
      </c>
      <c r="C37" s="48">
        <f>(B37/($B$41-$B$40)*100)</f>
        <v>71.599337723759533</v>
      </c>
    </row>
    <row r="38" spans="1:5" x14ac:dyDescent="0.25">
      <c r="A38" s="3" t="s">
        <v>65</v>
      </c>
      <c r="B38" s="54">
        <v>18577</v>
      </c>
      <c r="C38" s="48">
        <f>(B38/($B$41-$B$40)*100)</f>
        <v>13.792719416127763</v>
      </c>
    </row>
    <row r="39" spans="1:5" x14ac:dyDescent="0.25">
      <c r="A39" s="3" t="s">
        <v>66</v>
      </c>
      <c r="B39" s="54">
        <v>4199</v>
      </c>
      <c r="C39" s="48">
        <f>(B39/($B$41-$B$40)*100)</f>
        <v>3.1175985804123636</v>
      </c>
    </row>
    <row r="40" spans="1:5" x14ac:dyDescent="0.25">
      <c r="A40" s="3" t="s">
        <v>60</v>
      </c>
      <c r="B40" s="54">
        <v>196</v>
      </c>
      <c r="C40" s="48">
        <v>0</v>
      </c>
    </row>
    <row r="41" spans="1:5" x14ac:dyDescent="0.25">
      <c r="A41" s="3" t="s">
        <v>59</v>
      </c>
      <c r="B41" s="54">
        <f>SUM(B35:B40)</f>
        <v>134883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140880</v>
      </c>
      <c r="C44" s="51">
        <f>B44/$B$49*100</f>
        <v>81.075015106609499</v>
      </c>
      <c r="D44" s="56"/>
      <c r="E44" s="56"/>
    </row>
    <row r="45" spans="1:5" x14ac:dyDescent="0.25">
      <c r="A45" s="5" t="s">
        <v>102</v>
      </c>
      <c r="B45" s="55">
        <v>10631</v>
      </c>
      <c r="C45" s="51">
        <f t="shared" ref="C45:C48" si="1">B45/$B$49*100</f>
        <v>6.118032975570455</v>
      </c>
      <c r="D45" s="56"/>
      <c r="E45" s="56"/>
    </row>
    <row r="46" spans="1:5" x14ac:dyDescent="0.25">
      <c r="A46" s="5" t="s">
        <v>103</v>
      </c>
      <c r="B46" s="55">
        <v>4394</v>
      </c>
      <c r="C46" s="51">
        <f t="shared" si="1"/>
        <v>2.528702558052542</v>
      </c>
    </row>
    <row r="47" spans="1:5" x14ac:dyDescent="0.25">
      <c r="A47" s="5" t="s">
        <v>104</v>
      </c>
      <c r="B47" s="55">
        <v>2633</v>
      </c>
      <c r="C47" s="51">
        <f t="shared" si="1"/>
        <v>1.5152648692199235</v>
      </c>
      <c r="D47" s="56"/>
      <c r="E47" s="56"/>
    </row>
    <row r="48" spans="1:5" x14ac:dyDescent="0.25">
      <c r="A48" s="5" t="s">
        <v>105</v>
      </c>
      <c r="B48" s="55">
        <v>15227</v>
      </c>
      <c r="C48" s="51">
        <f t="shared" si="1"/>
        <v>8.7629844905475789</v>
      </c>
      <c r="D48" s="56"/>
      <c r="E48" s="56"/>
    </row>
    <row r="49" spans="1:5" ht="15.75" thickBot="1" x14ac:dyDescent="0.3">
      <c r="A49" s="17" t="s">
        <v>59</v>
      </c>
      <c r="B49" s="57">
        <f>SUM(B44:B48)</f>
        <v>173765</v>
      </c>
      <c r="C49" s="66">
        <f>SUM(C44:C48)</f>
        <v>100</v>
      </c>
      <c r="D49" s="56"/>
      <c r="E49" s="56"/>
    </row>
    <row r="50" spans="1:5" ht="27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huave,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13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9268</v>
      </c>
      <c r="C5" s="67">
        <f>B5/$B$7*100</f>
        <v>49.991908948702736</v>
      </c>
    </row>
    <row r="6" spans="1:6" x14ac:dyDescent="0.25">
      <c r="A6" s="3" t="s">
        <v>58</v>
      </c>
      <c r="B6" s="40">
        <v>9271</v>
      </c>
      <c r="C6" s="67">
        <f>B6/$B$7*100</f>
        <v>50.008091051297264</v>
      </c>
    </row>
    <row r="7" spans="1:6" x14ac:dyDescent="0.25">
      <c r="A7" s="3" t="s">
        <v>70</v>
      </c>
      <c r="B7" s="64">
        <f>B5+B6</f>
        <v>18539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2548</v>
      </c>
      <c r="C10" s="53">
        <f>(B10/($B$13-$B$12))*100</f>
        <v>13.894644999454684</v>
      </c>
    </row>
    <row r="11" spans="1:6" x14ac:dyDescent="0.25">
      <c r="A11" s="49" t="s">
        <v>68</v>
      </c>
      <c r="B11" s="32">
        <v>15790</v>
      </c>
      <c r="C11" s="53">
        <f>(B11/($B$13-$B$12))*100</f>
        <v>86.105355000545316</v>
      </c>
    </row>
    <row r="12" spans="1:6" x14ac:dyDescent="0.25">
      <c r="A12" s="49" t="s">
        <v>60</v>
      </c>
      <c r="B12" s="40">
        <v>201</v>
      </c>
      <c r="C12" s="48">
        <v>0</v>
      </c>
    </row>
    <row r="13" spans="1:6" x14ac:dyDescent="0.25">
      <c r="A13" s="3" t="s">
        <v>59</v>
      </c>
      <c r="B13" s="64">
        <f>SUM(B10:B12)</f>
        <v>18539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3362</v>
      </c>
      <c r="C16" s="48">
        <f>(B16/($B$19-$B$18)*100)</f>
        <v>95.620022753128552</v>
      </c>
    </row>
    <row r="17" spans="1:4" x14ac:dyDescent="0.25">
      <c r="A17" s="3" t="s">
        <v>69</v>
      </c>
      <c r="B17" s="32">
        <v>154</v>
      </c>
      <c r="C17" s="48">
        <f>(B17/($B$19-$B$18)*100)</f>
        <v>4.3799772468714453</v>
      </c>
    </row>
    <row r="18" spans="1:4" x14ac:dyDescent="0.25">
      <c r="A18" s="3" t="s">
        <v>60</v>
      </c>
      <c r="B18" s="40">
        <v>0</v>
      </c>
      <c r="C18" s="48">
        <v>0</v>
      </c>
    </row>
    <row r="19" spans="1:4" x14ac:dyDescent="0.25">
      <c r="A19" s="3" t="s">
        <v>59</v>
      </c>
      <c r="B19" s="64">
        <f>SUM(B16:B18)</f>
        <v>3516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37</v>
      </c>
      <c r="C22" s="48">
        <f>(B22/($B$27-$B$26))*100</f>
        <v>1.0547320410490308</v>
      </c>
    </row>
    <row r="23" spans="1:4" x14ac:dyDescent="0.25">
      <c r="A23" s="3" t="s">
        <v>76</v>
      </c>
      <c r="B23" s="40">
        <v>363</v>
      </c>
      <c r="C23" s="48">
        <f t="shared" ref="C23:C25" si="0">(B23/($B$27-$B$26))*100</f>
        <v>10.347776510832384</v>
      </c>
    </row>
    <row r="24" spans="1:4" x14ac:dyDescent="0.25">
      <c r="A24" s="3" t="s">
        <v>62</v>
      </c>
      <c r="B24" s="40">
        <v>2462</v>
      </c>
      <c r="C24" s="48">
        <f t="shared" si="0"/>
        <v>70.18244013683011</v>
      </c>
    </row>
    <row r="25" spans="1:4" x14ac:dyDescent="0.25">
      <c r="A25" s="3" t="s">
        <v>63</v>
      </c>
      <c r="B25" s="40">
        <v>646</v>
      </c>
      <c r="C25" s="48">
        <f t="shared" si="0"/>
        <v>18.415051311288483</v>
      </c>
    </row>
    <row r="26" spans="1:4" x14ac:dyDescent="0.25">
      <c r="A26" s="3" t="s">
        <v>60</v>
      </c>
      <c r="B26" s="40">
        <v>8</v>
      </c>
      <c r="C26" s="48">
        <v>0</v>
      </c>
      <c r="D26" s="33" t="s">
        <v>53</v>
      </c>
    </row>
    <row r="27" spans="1:4" x14ac:dyDescent="0.25">
      <c r="A27" s="3" t="s">
        <v>59</v>
      </c>
      <c r="B27" s="64">
        <f>SUM(B22:B26)</f>
        <v>3516</v>
      </c>
      <c r="C27" s="64">
        <f>SUM(C22:C26)</f>
        <v>100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10905</v>
      </c>
      <c r="C30" s="48">
        <f>(B30/($B$33-$B$32)*100)</f>
        <v>78.402473218779207</v>
      </c>
    </row>
    <row r="31" spans="1:4" x14ac:dyDescent="0.25">
      <c r="A31" s="3" t="s">
        <v>73</v>
      </c>
      <c r="B31" s="40">
        <v>3004</v>
      </c>
      <c r="C31" s="48">
        <f>(B31/($B$33-$B$32)*100)</f>
        <v>21.59752678122079</v>
      </c>
    </row>
    <row r="32" spans="1:4" x14ac:dyDescent="0.25">
      <c r="A32" s="3" t="s">
        <v>60</v>
      </c>
      <c r="B32" s="40">
        <v>115</v>
      </c>
      <c r="C32" s="48">
        <v>0</v>
      </c>
    </row>
    <row r="33" spans="1:5" x14ac:dyDescent="0.25">
      <c r="A33" s="3" t="s">
        <v>59</v>
      </c>
      <c r="B33" s="40">
        <f>SUM(B30:B32)</f>
        <v>14024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2731</v>
      </c>
      <c r="C36" s="48">
        <f>(B36/($B$41-$B$40)*100)</f>
        <v>19.519691230076479</v>
      </c>
    </row>
    <row r="37" spans="1:5" x14ac:dyDescent="0.25">
      <c r="A37" s="3" t="s">
        <v>64</v>
      </c>
      <c r="B37" s="54">
        <v>8700</v>
      </c>
      <c r="C37" s="48">
        <f>(B37/($B$41-$B$40)*100)</f>
        <v>62.182831820456009</v>
      </c>
    </row>
    <row r="38" spans="1:5" x14ac:dyDescent="0.25">
      <c r="A38" s="3" t="s">
        <v>65</v>
      </c>
      <c r="B38" s="54">
        <v>1980</v>
      </c>
      <c r="C38" s="48">
        <f>(B38/($B$41-$B$40)*100)</f>
        <v>14.151954828103779</v>
      </c>
    </row>
    <row r="39" spans="1:5" x14ac:dyDescent="0.25">
      <c r="A39" s="3" t="s">
        <v>66</v>
      </c>
      <c r="B39" s="54">
        <v>580</v>
      </c>
      <c r="C39" s="48">
        <f>(B39/($B$41-$B$40)*100)</f>
        <v>4.1455221213637339</v>
      </c>
    </row>
    <row r="40" spans="1:5" x14ac:dyDescent="0.25">
      <c r="A40" s="3" t="s">
        <v>60</v>
      </c>
      <c r="B40" s="54">
        <v>33</v>
      </c>
      <c r="C40" s="48">
        <v>0</v>
      </c>
    </row>
    <row r="41" spans="1:5" x14ac:dyDescent="0.25">
      <c r="A41" s="3" t="s">
        <v>59</v>
      </c>
      <c r="B41" s="54">
        <f>SUM(B35:B40)</f>
        <v>14024</v>
      </c>
      <c r="C41" s="64">
        <f>SUM(C36:C40)</f>
        <v>100.00000000000001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6420</v>
      </c>
      <c r="C44" s="51">
        <f>B44/$B$49*100</f>
        <v>34.629699552295165</v>
      </c>
      <c r="D44" s="56"/>
      <c r="E44" s="56"/>
    </row>
    <row r="45" spans="1:5" x14ac:dyDescent="0.25">
      <c r="A45" s="5" t="s">
        <v>102</v>
      </c>
      <c r="B45" s="55">
        <v>11204</v>
      </c>
      <c r="C45" s="51">
        <f t="shared" ref="C45:C48" si="1">B45/$B$49*100</f>
        <v>60.434759156373055</v>
      </c>
      <c r="D45" s="56"/>
      <c r="E45" s="56"/>
    </row>
    <row r="46" spans="1:5" x14ac:dyDescent="0.25">
      <c r="A46" s="5" t="s">
        <v>103</v>
      </c>
      <c r="B46" s="55">
        <v>30</v>
      </c>
      <c r="C46" s="51">
        <f t="shared" si="1"/>
        <v>0.16182102594530448</v>
      </c>
    </row>
    <row r="47" spans="1:5" x14ac:dyDescent="0.25">
      <c r="A47" s="5" t="s">
        <v>104</v>
      </c>
      <c r="B47" s="55">
        <v>92</v>
      </c>
      <c r="C47" s="51">
        <f t="shared" si="1"/>
        <v>0.49625114623226707</v>
      </c>
      <c r="D47" s="56"/>
      <c r="E47" s="56"/>
    </row>
    <row r="48" spans="1:5" x14ac:dyDescent="0.25">
      <c r="A48" s="5" t="s">
        <v>105</v>
      </c>
      <c r="B48" s="55">
        <v>793</v>
      </c>
      <c r="C48" s="51">
        <f t="shared" si="1"/>
        <v>4.2774691191542153</v>
      </c>
      <c r="D48" s="56"/>
      <c r="E48" s="56"/>
    </row>
    <row r="49" spans="1:5" ht="15.75" thickBot="1" x14ac:dyDescent="0.3">
      <c r="A49" s="17" t="s">
        <v>59</v>
      </c>
      <c r="B49" s="57">
        <f>SUM(B44:B48)</f>
        <v>18539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huichol,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86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26029</v>
      </c>
      <c r="C5" s="48">
        <f>B5/$B$7*100</f>
        <v>49.595106987024366</v>
      </c>
    </row>
    <row r="6" spans="1:6" x14ac:dyDescent="0.25">
      <c r="A6" s="3" t="s">
        <v>58</v>
      </c>
      <c r="B6" s="40">
        <v>26454</v>
      </c>
      <c r="C6" s="48">
        <f>B6/$B$7*100</f>
        <v>50.404893012975627</v>
      </c>
    </row>
    <row r="7" spans="1:6" x14ac:dyDescent="0.25">
      <c r="A7" s="3" t="s">
        <v>70</v>
      </c>
      <c r="B7" s="64">
        <f>B5+B6</f>
        <v>52483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6459</v>
      </c>
      <c r="C10" s="53">
        <f>(B10/($B$13-$B$12))*100</f>
        <v>12.578383641674781</v>
      </c>
    </row>
    <row r="11" spans="1:6" x14ac:dyDescent="0.25">
      <c r="A11" s="49" t="s">
        <v>68</v>
      </c>
      <c r="B11" s="32">
        <v>44891</v>
      </c>
      <c r="C11" s="53">
        <f>(B11/($B$13-$B$12))*100</f>
        <v>87.42161635832521</v>
      </c>
    </row>
    <row r="12" spans="1:6" x14ac:dyDescent="0.25">
      <c r="A12" s="49" t="s">
        <v>60</v>
      </c>
      <c r="B12" s="40">
        <v>1133</v>
      </c>
      <c r="C12" s="48">
        <v>0</v>
      </c>
    </row>
    <row r="13" spans="1:6" x14ac:dyDescent="0.25">
      <c r="A13" s="3" t="s">
        <v>59</v>
      </c>
      <c r="B13" s="64">
        <f>SUM(B10:B12)</f>
        <v>52483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11082</v>
      </c>
      <c r="C16" s="48">
        <f>(B16/($B$19-$B$18)*100)</f>
        <v>87.973326982614907</v>
      </c>
    </row>
    <row r="17" spans="1:3" x14ac:dyDescent="0.25">
      <c r="A17" s="3" t="s">
        <v>69</v>
      </c>
      <c r="B17" s="32">
        <v>1515</v>
      </c>
      <c r="C17" s="48">
        <f>(B17/($B$19-$B$18)*100)</f>
        <v>12.026673017385093</v>
      </c>
    </row>
    <row r="18" spans="1:3" x14ac:dyDescent="0.25">
      <c r="A18" s="3" t="s">
        <v>60</v>
      </c>
      <c r="B18" s="40">
        <v>17</v>
      </c>
      <c r="C18" s="48">
        <v>0</v>
      </c>
    </row>
    <row r="19" spans="1:3" x14ac:dyDescent="0.25">
      <c r="A19" s="3" t="s">
        <v>59</v>
      </c>
      <c r="B19" s="64">
        <f>SUM(B16:B18)</f>
        <v>12614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733</v>
      </c>
      <c r="C22" s="48">
        <f>(B22/($B$27-$B$26))*100</f>
        <v>5.8262459263969477</v>
      </c>
    </row>
    <row r="23" spans="1:3" x14ac:dyDescent="0.25">
      <c r="A23" s="3" t="s">
        <v>76</v>
      </c>
      <c r="B23" s="40">
        <v>1254</v>
      </c>
      <c r="C23" s="48">
        <f t="shared" ref="C23:C25" si="0">(B23/($B$27-$B$26))*100</f>
        <v>9.9674111755822281</v>
      </c>
    </row>
    <row r="24" spans="1:3" x14ac:dyDescent="0.25">
      <c r="A24" s="3" t="s">
        <v>62</v>
      </c>
      <c r="B24" s="40">
        <v>8960</v>
      </c>
      <c r="C24" s="48">
        <f t="shared" si="0"/>
        <v>71.218504093474294</v>
      </c>
    </row>
    <row r="25" spans="1:3" x14ac:dyDescent="0.25">
      <c r="A25" s="3" t="s">
        <v>63</v>
      </c>
      <c r="B25" s="40">
        <v>1634</v>
      </c>
      <c r="C25" s="48">
        <f t="shared" si="0"/>
        <v>12.98783880454654</v>
      </c>
    </row>
    <row r="26" spans="1:3" x14ac:dyDescent="0.25">
      <c r="A26" s="3" t="s">
        <v>60</v>
      </c>
      <c r="B26" s="40">
        <v>33</v>
      </c>
      <c r="C26" s="48">
        <v>0</v>
      </c>
    </row>
    <row r="27" spans="1:3" x14ac:dyDescent="0.25">
      <c r="A27" s="3" t="s">
        <v>59</v>
      </c>
      <c r="B27" s="64">
        <f>SUM(B22:B26)</f>
        <v>12614</v>
      </c>
      <c r="C27" s="64">
        <f>SUM(C22:C26)</f>
        <v>100.00000000000001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26644</v>
      </c>
      <c r="C30" s="48">
        <f>(B30/($B$33-$B$32)*100)</f>
        <v>76.455565439467421</v>
      </c>
    </row>
    <row r="31" spans="1:3" x14ac:dyDescent="0.25">
      <c r="A31" s="3" t="s">
        <v>73</v>
      </c>
      <c r="B31" s="40">
        <v>8205</v>
      </c>
      <c r="C31" s="48">
        <f>(B31/($B$33-$B$32)*100)</f>
        <v>23.544434560532583</v>
      </c>
    </row>
    <row r="32" spans="1:3" x14ac:dyDescent="0.25">
      <c r="A32" s="3" t="s">
        <v>60</v>
      </c>
      <c r="B32" s="40">
        <v>456</v>
      </c>
      <c r="C32" s="48">
        <v>0</v>
      </c>
    </row>
    <row r="33" spans="1:5" x14ac:dyDescent="0.25">
      <c r="A33" s="3" t="s">
        <v>59</v>
      </c>
      <c r="B33" s="40">
        <f>SUM(B30:B32)</f>
        <v>35305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8241</v>
      </c>
      <c r="C36" s="48">
        <f>(B36/($B$41-$B$40)*100)</f>
        <v>23.362816805579182</v>
      </c>
    </row>
    <row r="37" spans="1:5" x14ac:dyDescent="0.25">
      <c r="A37" s="3" t="s">
        <v>64</v>
      </c>
      <c r="B37" s="54">
        <v>20016</v>
      </c>
      <c r="C37" s="48">
        <f>(B37/($B$41-$B$40)*100)</f>
        <v>56.744344276237456</v>
      </c>
    </row>
    <row r="38" spans="1:5" x14ac:dyDescent="0.25">
      <c r="A38" s="3" t="s">
        <v>65</v>
      </c>
      <c r="B38" s="54">
        <v>5110</v>
      </c>
      <c r="C38" s="48">
        <f>(B38/($B$41-$B$40)*100)</f>
        <v>14.486590690026649</v>
      </c>
    </row>
    <row r="39" spans="1:5" x14ac:dyDescent="0.25">
      <c r="A39" s="3" t="s">
        <v>66</v>
      </c>
      <c r="B39" s="54">
        <v>1907</v>
      </c>
      <c r="C39" s="48">
        <f>(B39/($B$41-$B$40)*100)</f>
        <v>5.4062482281567164</v>
      </c>
    </row>
    <row r="40" spans="1:5" x14ac:dyDescent="0.25">
      <c r="A40" s="3" t="s">
        <v>60</v>
      </c>
      <c r="B40" s="54">
        <v>31</v>
      </c>
      <c r="C40" s="48">
        <v>0</v>
      </c>
    </row>
    <row r="41" spans="1:5" x14ac:dyDescent="0.25">
      <c r="A41" s="3" t="s">
        <v>59</v>
      </c>
      <c r="B41" s="54">
        <f>SUM(B35:B40)</f>
        <v>35305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43013</v>
      </c>
      <c r="C44" s="51">
        <f>B44/$B$49*100</f>
        <v>81.956061962921325</v>
      </c>
      <c r="D44" s="56"/>
      <c r="E44" s="56"/>
    </row>
    <row r="45" spans="1:5" x14ac:dyDescent="0.25">
      <c r="A45" s="5" t="s">
        <v>102</v>
      </c>
      <c r="B45" s="55">
        <v>2686</v>
      </c>
      <c r="C45" s="51">
        <f t="shared" ref="C45:C48" si="1">B45/$B$49*100</f>
        <v>5.1178476840119655</v>
      </c>
      <c r="D45" s="56"/>
      <c r="E45" s="56"/>
    </row>
    <row r="46" spans="1:5" x14ac:dyDescent="0.25">
      <c r="A46" s="5" t="s">
        <v>103</v>
      </c>
      <c r="B46" s="55">
        <v>1098</v>
      </c>
      <c r="C46" s="51">
        <f t="shared" si="1"/>
        <v>2.0921060152811388</v>
      </c>
    </row>
    <row r="47" spans="1:5" x14ac:dyDescent="0.25">
      <c r="A47" s="5" t="s">
        <v>104</v>
      </c>
      <c r="B47" s="55">
        <v>494</v>
      </c>
      <c r="C47" s="51">
        <f t="shared" si="1"/>
        <v>0.94125716898805323</v>
      </c>
      <c r="D47" s="56"/>
      <c r="E47" s="56"/>
    </row>
    <row r="48" spans="1:5" x14ac:dyDescent="0.25">
      <c r="A48" s="5" t="s">
        <v>105</v>
      </c>
      <c r="B48" s="55">
        <v>5192</v>
      </c>
      <c r="C48" s="51">
        <f t="shared" si="1"/>
        <v>9.8927271687975153</v>
      </c>
      <c r="D48" s="56"/>
      <c r="E48" s="56"/>
    </row>
    <row r="49" spans="1:5" ht="15.75" thickBot="1" x14ac:dyDescent="0.3">
      <c r="A49" s="17" t="s">
        <v>59</v>
      </c>
      <c r="B49" s="57">
        <f>SUM(B44:B48)</f>
        <v>52483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amuzgo,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27357</v>
      </c>
      <c r="C5" s="48">
        <f>B5/$B$7*100</f>
        <v>47.503863585059648</v>
      </c>
    </row>
    <row r="6" spans="1:6" x14ac:dyDescent="0.25">
      <c r="A6" s="3" t="s">
        <v>58</v>
      </c>
      <c r="B6" s="40">
        <v>30232</v>
      </c>
      <c r="C6" s="48">
        <f>B6/$B$7*100</f>
        <v>52.496136414940352</v>
      </c>
    </row>
    <row r="7" spans="1:6" x14ac:dyDescent="0.25">
      <c r="A7" s="3" t="s">
        <v>70</v>
      </c>
      <c r="B7" s="64">
        <f>B5+B6</f>
        <v>57589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17214</v>
      </c>
      <c r="C10" s="53">
        <f>(B10/($B$13-$B$12))*100</f>
        <v>30.978818363417137</v>
      </c>
    </row>
    <row r="11" spans="1:6" ht="17.25" customHeight="1" x14ac:dyDescent="0.25">
      <c r="A11" s="49" t="s">
        <v>68</v>
      </c>
      <c r="B11" s="32">
        <v>38353</v>
      </c>
      <c r="C11" s="53">
        <f>(B11/($B$13-$B$12))*100</f>
        <v>69.021181636582867</v>
      </c>
    </row>
    <row r="12" spans="1:6" x14ac:dyDescent="0.25">
      <c r="A12" s="49" t="s">
        <v>60</v>
      </c>
      <c r="B12" s="40">
        <v>2022</v>
      </c>
      <c r="C12" s="48">
        <v>0</v>
      </c>
    </row>
    <row r="13" spans="1:6" x14ac:dyDescent="0.25">
      <c r="A13" s="3" t="s">
        <v>59</v>
      </c>
      <c r="B13" s="64">
        <f>SUM(B10:B12)</f>
        <v>57589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11802</v>
      </c>
      <c r="C16" s="48">
        <f>(B16/($B$19-$B$18)*100)</f>
        <v>95.485436893203882</v>
      </c>
    </row>
    <row r="17" spans="1:3" x14ac:dyDescent="0.25">
      <c r="A17" s="3" t="s">
        <v>69</v>
      </c>
      <c r="B17" s="32">
        <v>558</v>
      </c>
      <c r="C17" s="48">
        <f>(B17/($B$19-$B$18)*100)</f>
        <v>4.5145631067961167</v>
      </c>
    </row>
    <row r="18" spans="1:3" x14ac:dyDescent="0.25">
      <c r="A18" s="3" t="s">
        <v>60</v>
      </c>
      <c r="B18" s="40">
        <v>12</v>
      </c>
      <c r="C18" s="48">
        <v>0</v>
      </c>
    </row>
    <row r="19" spans="1:3" x14ac:dyDescent="0.25">
      <c r="A19" s="3" t="s">
        <v>59</v>
      </c>
      <c r="B19" s="64">
        <f>SUM(B16:B18)</f>
        <v>12372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125</v>
      </c>
      <c r="C22" s="48">
        <f>(B22/($B$27-$B$26))*100</f>
        <v>1.0123096857790737</v>
      </c>
    </row>
    <row r="23" spans="1:3" x14ac:dyDescent="0.25">
      <c r="A23" s="3" t="s">
        <v>76</v>
      </c>
      <c r="B23" s="40">
        <v>1178</v>
      </c>
      <c r="C23" s="48">
        <f t="shared" ref="C23:C25" si="0">(B23/($B$27-$B$26))*100</f>
        <v>9.5400064787819883</v>
      </c>
    </row>
    <row r="24" spans="1:3" x14ac:dyDescent="0.25">
      <c r="A24" s="3" t="s">
        <v>62</v>
      </c>
      <c r="B24" s="40">
        <v>9182</v>
      </c>
      <c r="C24" s="48">
        <f t="shared" si="0"/>
        <v>74.360220278587633</v>
      </c>
    </row>
    <row r="25" spans="1:3" x14ac:dyDescent="0.25">
      <c r="A25" s="3" t="s">
        <v>63</v>
      </c>
      <c r="B25" s="40">
        <v>1863</v>
      </c>
      <c r="C25" s="48">
        <f t="shared" si="0"/>
        <v>15.087463556851313</v>
      </c>
    </row>
    <row r="26" spans="1:3" x14ac:dyDescent="0.25">
      <c r="A26" s="3" t="s">
        <v>60</v>
      </c>
      <c r="B26" s="40">
        <v>24</v>
      </c>
      <c r="C26" s="48">
        <v>0</v>
      </c>
    </row>
    <row r="27" spans="1:3" x14ac:dyDescent="0.25">
      <c r="A27" s="3" t="s">
        <v>59</v>
      </c>
      <c r="B27" s="64">
        <f>SUM(B22:B26)</f>
        <v>12372</v>
      </c>
      <c r="C27" s="64">
        <f>SUM(C22:C26)</f>
        <v>100.00000000000001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27187</v>
      </c>
      <c r="C30" s="48">
        <f>(B30/($B$33-$B$32)*100)</f>
        <v>65.231057152454525</v>
      </c>
    </row>
    <row r="31" spans="1:3" x14ac:dyDescent="0.25">
      <c r="A31" s="3" t="s">
        <v>73</v>
      </c>
      <c r="B31" s="40">
        <v>14491</v>
      </c>
      <c r="C31" s="48">
        <f>(B31/($B$33-$B$32)*100)</f>
        <v>34.768942847545468</v>
      </c>
    </row>
    <row r="32" spans="1:3" x14ac:dyDescent="0.25">
      <c r="A32" s="3" t="s">
        <v>60</v>
      </c>
      <c r="B32" s="40">
        <v>582</v>
      </c>
      <c r="C32" s="48">
        <v>0</v>
      </c>
    </row>
    <row r="33" spans="1:5" x14ac:dyDescent="0.25">
      <c r="A33" s="3" t="s">
        <v>59</v>
      </c>
      <c r="B33" s="64">
        <f>SUM(B30:B32)</f>
        <v>42260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12939</v>
      </c>
      <c r="C36" s="48">
        <f>(B36/($B$41-$B$40)*100)</f>
        <v>30.661137440758296</v>
      </c>
    </row>
    <row r="37" spans="1:5" x14ac:dyDescent="0.25">
      <c r="A37" s="3" t="s">
        <v>64</v>
      </c>
      <c r="B37" s="54">
        <v>22355</v>
      </c>
      <c r="C37" s="48">
        <f>(B37/($B$41-$B$40)*100)</f>
        <v>52.973933649289094</v>
      </c>
    </row>
    <row r="38" spans="1:5" x14ac:dyDescent="0.25">
      <c r="A38" s="3" t="s">
        <v>65</v>
      </c>
      <c r="B38" s="54">
        <v>5131</v>
      </c>
      <c r="C38" s="48">
        <f>(B38/($B$41-$B$40)*100)</f>
        <v>12.158767772511849</v>
      </c>
    </row>
    <row r="39" spans="1:5" x14ac:dyDescent="0.25">
      <c r="A39" s="3" t="s">
        <v>66</v>
      </c>
      <c r="B39" s="54">
        <v>1775</v>
      </c>
      <c r="C39" s="48">
        <f>(B39/($B$41-$B$40)*100)</f>
        <v>4.2061611374407581</v>
      </c>
    </row>
    <row r="40" spans="1:5" x14ac:dyDescent="0.25">
      <c r="A40" s="3" t="s">
        <v>60</v>
      </c>
      <c r="B40" s="54">
        <v>60</v>
      </c>
      <c r="C40" s="48">
        <v>0</v>
      </c>
    </row>
    <row r="41" spans="1:5" x14ac:dyDescent="0.25">
      <c r="A41" s="3" t="s">
        <v>59</v>
      </c>
      <c r="B41" s="64">
        <f>SUM(B36:B40)</f>
        <v>42260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31345</v>
      </c>
      <c r="C44" s="51">
        <f>B44/$B$49*100</f>
        <v>54.428797166125477</v>
      </c>
    </row>
    <row r="45" spans="1:5" x14ac:dyDescent="0.25">
      <c r="A45" s="5" t="s">
        <v>102</v>
      </c>
      <c r="B45" s="55">
        <v>21021</v>
      </c>
      <c r="C45" s="51">
        <f t="shared" ref="C45:C48" si="1">B45/$B$49*100</f>
        <v>36.501762489364289</v>
      </c>
      <c r="D45" s="56"/>
      <c r="E45" s="56"/>
    </row>
    <row r="46" spans="1:5" x14ac:dyDescent="0.25">
      <c r="A46" s="5" t="s">
        <v>103</v>
      </c>
      <c r="B46" s="55">
        <v>2585</v>
      </c>
      <c r="C46" s="51">
        <f t="shared" si="1"/>
        <v>4.4887044400840441</v>
      </c>
      <c r="D46" s="56"/>
      <c r="E46" s="56"/>
    </row>
    <row r="47" spans="1:5" x14ac:dyDescent="0.25">
      <c r="A47" s="5" t="s">
        <v>104</v>
      </c>
      <c r="B47" s="55">
        <v>157</v>
      </c>
      <c r="C47" s="51">
        <f t="shared" si="1"/>
        <v>0.27262150757957249</v>
      </c>
    </row>
    <row r="48" spans="1:5" x14ac:dyDescent="0.25">
      <c r="A48" s="5" t="s">
        <v>105</v>
      </c>
      <c r="B48" s="55">
        <v>2481</v>
      </c>
      <c r="C48" s="51">
        <f t="shared" si="1"/>
        <v>4.3081143968466202</v>
      </c>
      <c r="D48" s="56"/>
      <c r="E48" s="56"/>
    </row>
    <row r="49" spans="1:5" ht="15.75" thickBot="1" x14ac:dyDescent="0.3">
      <c r="A49" s="17" t="s">
        <v>59</v>
      </c>
      <c r="B49" s="57">
        <f>SUM(B44:B48)</f>
        <v>57589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ht="15" customHeight="1" x14ac:dyDescent="0.25">
      <c r="A52" s="34" t="s">
        <v>47</v>
      </c>
      <c r="B52" s="35"/>
      <c r="C52" s="35"/>
      <c r="D52" s="56"/>
      <c r="E52" s="56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ixcateco,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74</v>
      </c>
      <c r="C5" s="48">
        <f>B5/$B$7*100</f>
        <v>50</v>
      </c>
    </row>
    <row r="6" spans="1:6" x14ac:dyDescent="0.25">
      <c r="A6" s="3" t="s">
        <v>58</v>
      </c>
      <c r="B6" s="40">
        <v>74</v>
      </c>
      <c r="C6" s="48">
        <f>B6/$B$7*100</f>
        <v>50</v>
      </c>
    </row>
    <row r="7" spans="1:6" x14ac:dyDescent="0.25">
      <c r="A7" s="3" t="s">
        <v>70</v>
      </c>
      <c r="B7" s="64">
        <f>B5+B6</f>
        <v>148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127</v>
      </c>
      <c r="C11" s="53">
        <f>(B11/($B$13-$B$12))*100</f>
        <v>100</v>
      </c>
    </row>
    <row r="12" spans="1:6" x14ac:dyDescent="0.25">
      <c r="A12" s="49" t="s">
        <v>60</v>
      </c>
      <c r="B12" s="40">
        <v>21</v>
      </c>
      <c r="C12" s="48">
        <v>0</v>
      </c>
    </row>
    <row r="13" spans="1:6" x14ac:dyDescent="0.25">
      <c r="A13" s="3" t="s">
        <v>59</v>
      </c>
      <c r="B13" s="64">
        <f>SUM(B10:B12)</f>
        <v>148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18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1</v>
      </c>
      <c r="C23" s="48">
        <f t="shared" ref="C23:C25" si="0">(B23/($B$27-$B$26))*100</f>
        <v>5.5555555555555554</v>
      </c>
    </row>
    <row r="24" spans="1:3" x14ac:dyDescent="0.25">
      <c r="A24" s="3" t="s">
        <v>62</v>
      </c>
      <c r="B24" s="40">
        <v>13</v>
      </c>
      <c r="C24" s="48">
        <f t="shared" si="0"/>
        <v>72.222222222222214</v>
      </c>
    </row>
    <row r="25" spans="1:3" x14ac:dyDescent="0.25">
      <c r="A25" s="3" t="s">
        <v>63</v>
      </c>
      <c r="B25" s="40">
        <v>4</v>
      </c>
      <c r="C25" s="48">
        <f t="shared" si="0"/>
        <v>22.222222222222221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92</v>
      </c>
      <c r="C30" s="48">
        <f>(B30/($B$33-$B$32)*100)</f>
        <v>77.966101694915253</v>
      </c>
    </row>
    <row r="31" spans="1:3" x14ac:dyDescent="0.25">
      <c r="A31" s="3" t="s">
        <v>73</v>
      </c>
      <c r="B31" s="40">
        <v>26</v>
      </c>
      <c r="C31" s="48">
        <f>(B31/($B$33-$B$32)*100)</f>
        <v>22.033898305084744</v>
      </c>
    </row>
    <row r="32" spans="1:3" x14ac:dyDescent="0.25">
      <c r="A32" s="3" t="s">
        <v>60</v>
      </c>
      <c r="B32" s="40">
        <v>9</v>
      </c>
      <c r="C32" s="48">
        <v>0</v>
      </c>
    </row>
    <row r="33" spans="1:5" x14ac:dyDescent="0.25">
      <c r="A33" s="3" t="s">
        <v>59</v>
      </c>
      <c r="B33" s="40">
        <f>SUM(B30:B32)</f>
        <v>127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37</v>
      </c>
      <c r="C36" s="48">
        <f>(B36/($B$41-$B$40)*100)</f>
        <v>29.133858267716533</v>
      </c>
    </row>
    <row r="37" spans="1:5" x14ac:dyDescent="0.25">
      <c r="A37" s="3" t="s">
        <v>64</v>
      </c>
      <c r="B37" s="54">
        <v>86</v>
      </c>
      <c r="C37" s="48">
        <f>(B37/($B$41-$B$40)*100)</f>
        <v>67.716535433070874</v>
      </c>
    </row>
    <row r="38" spans="1:5" x14ac:dyDescent="0.25">
      <c r="A38" s="3" t="s">
        <v>65</v>
      </c>
      <c r="B38" s="54">
        <v>3</v>
      </c>
      <c r="C38" s="48">
        <f>(B38/($B$41-$B$40)*100)</f>
        <v>2.3622047244094486</v>
      </c>
    </row>
    <row r="39" spans="1:5" x14ac:dyDescent="0.25">
      <c r="A39" s="3" t="s">
        <v>66</v>
      </c>
      <c r="B39" s="54">
        <v>1</v>
      </c>
      <c r="C39" s="48">
        <f>(B39/($B$41-$B$40)*100)</f>
        <v>0.78740157480314954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127</v>
      </c>
      <c r="C41" s="64">
        <f>SUM(C36:C40)</f>
        <v>100.00000000000001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78</v>
      </c>
      <c r="C44" s="51">
        <f>B44/$B$49*100</f>
        <v>52.702702702702695</v>
      </c>
      <c r="D44" s="56"/>
      <c r="E44" s="56"/>
    </row>
    <row r="45" spans="1:5" x14ac:dyDescent="0.25">
      <c r="A45" s="5" t="s">
        <v>102</v>
      </c>
      <c r="B45" s="55">
        <v>35</v>
      </c>
      <c r="C45" s="51">
        <f t="shared" ref="C45:C48" si="1">B45/$B$49*100</f>
        <v>23.648648648648649</v>
      </c>
      <c r="D45" s="56"/>
      <c r="E45" s="56"/>
    </row>
    <row r="46" spans="1:5" x14ac:dyDescent="0.25">
      <c r="A46" s="5" t="s">
        <v>103</v>
      </c>
      <c r="B46" s="55">
        <v>5</v>
      </c>
      <c r="C46" s="51">
        <f t="shared" si="1"/>
        <v>3.3783783783783785</v>
      </c>
    </row>
    <row r="47" spans="1:5" x14ac:dyDescent="0.25">
      <c r="A47" s="5" t="s">
        <v>104</v>
      </c>
      <c r="B47" s="55">
        <v>4</v>
      </c>
      <c r="C47" s="51">
        <f t="shared" si="1"/>
        <v>2.7027027027027026</v>
      </c>
      <c r="D47" s="56"/>
      <c r="E47" s="56"/>
    </row>
    <row r="48" spans="1:5" x14ac:dyDescent="0.25">
      <c r="A48" s="5" t="s">
        <v>105</v>
      </c>
      <c r="B48" s="55">
        <v>26</v>
      </c>
      <c r="C48" s="51">
        <f t="shared" si="1"/>
        <v>17.567567567567568</v>
      </c>
      <c r="D48" s="56"/>
      <c r="E48" s="56"/>
    </row>
    <row r="49" spans="1:5" ht="15.75" thickBot="1" x14ac:dyDescent="0.3">
      <c r="A49" s="17" t="s">
        <v>59</v>
      </c>
      <c r="B49" s="57">
        <f>SUM(B44:B48)</f>
        <v>148</v>
      </c>
      <c r="C49" s="66">
        <f>SUM(C44:C48)</f>
        <v>99.999999999999986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Ixil,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14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43</v>
      </c>
      <c r="C5" s="48">
        <f>B5/$B$7*100</f>
        <v>41.747572815533978</v>
      </c>
    </row>
    <row r="6" spans="1:6" x14ac:dyDescent="0.25">
      <c r="A6" s="3" t="s">
        <v>58</v>
      </c>
      <c r="B6" s="40">
        <v>60</v>
      </c>
      <c r="C6" s="48">
        <f>B6/$B$7*100</f>
        <v>58.252427184466015</v>
      </c>
    </row>
    <row r="7" spans="1:6" x14ac:dyDescent="0.25">
      <c r="A7" s="3" t="s">
        <v>70</v>
      </c>
      <c r="B7" s="64">
        <f>B5+B6</f>
        <v>103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2</v>
      </c>
      <c r="C10" s="53">
        <f>(B10/($B$13-$B$12))*100</f>
        <v>1.9417475728155338</v>
      </c>
    </row>
    <row r="11" spans="1:6" x14ac:dyDescent="0.25">
      <c r="A11" s="49" t="s">
        <v>68</v>
      </c>
      <c r="B11" s="32">
        <v>101</v>
      </c>
      <c r="C11" s="53">
        <f>(B11/($B$13-$B$12))*100</f>
        <v>98.05825242718447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64">
        <f>SUM(B10:B12)</f>
        <v>103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0</v>
      </c>
      <c r="C16" s="48">
        <v>0</v>
      </c>
    </row>
    <row r="17" spans="1:4" x14ac:dyDescent="0.25">
      <c r="A17" s="3" t="s">
        <v>69</v>
      </c>
      <c r="B17" s="32">
        <v>0</v>
      </c>
      <c r="C17" s="48">
        <v>0</v>
      </c>
    </row>
    <row r="18" spans="1:4" x14ac:dyDescent="0.25">
      <c r="A18" s="3" t="s">
        <v>60</v>
      </c>
      <c r="B18" s="40">
        <v>0</v>
      </c>
      <c r="C18" s="48">
        <v>0</v>
      </c>
    </row>
    <row r="19" spans="1:4" x14ac:dyDescent="0.25">
      <c r="A19" s="3" t="s">
        <v>59</v>
      </c>
      <c r="B19" s="64">
        <f>SUM(B16:B18)</f>
        <v>0</v>
      </c>
      <c r="C19" s="64">
        <v>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0</v>
      </c>
      <c r="C22" s="48">
        <v>0</v>
      </c>
    </row>
    <row r="23" spans="1:4" x14ac:dyDescent="0.25">
      <c r="A23" s="3" t="s">
        <v>76</v>
      </c>
      <c r="B23" s="40">
        <v>0</v>
      </c>
      <c r="C23" s="48">
        <v>0</v>
      </c>
    </row>
    <row r="24" spans="1:4" x14ac:dyDescent="0.25">
      <c r="A24" s="3" t="s">
        <v>62</v>
      </c>
      <c r="B24" s="40">
        <v>0</v>
      </c>
      <c r="C24" s="48">
        <v>0</v>
      </c>
    </row>
    <row r="25" spans="1:4" x14ac:dyDescent="0.25">
      <c r="A25" s="3" t="s">
        <v>63</v>
      </c>
      <c r="B25" s="40">
        <v>0</v>
      </c>
      <c r="C25" s="48">
        <v>0</v>
      </c>
    </row>
    <row r="26" spans="1:4" x14ac:dyDescent="0.25">
      <c r="A26" s="3" t="s">
        <v>60</v>
      </c>
      <c r="B26" s="40">
        <v>0</v>
      </c>
      <c r="C26" s="48">
        <v>0</v>
      </c>
      <c r="D26" s="33" t="s">
        <v>53</v>
      </c>
    </row>
    <row r="27" spans="1:4" x14ac:dyDescent="0.25">
      <c r="A27" s="3" t="s">
        <v>59</v>
      </c>
      <c r="B27" s="64">
        <f>SUM(B22:B26)</f>
        <v>0</v>
      </c>
      <c r="C27" s="64">
        <f>SUM(C22:C26)</f>
        <v>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64</v>
      </c>
      <c r="C30" s="48">
        <f>(B30/($B$33-$B$32)*100)</f>
        <v>62.135922330097081</v>
      </c>
    </row>
    <row r="31" spans="1:4" x14ac:dyDescent="0.25">
      <c r="A31" s="3" t="s">
        <v>73</v>
      </c>
      <c r="B31" s="40">
        <v>39</v>
      </c>
      <c r="C31" s="48">
        <f>(B31/($B$33-$B$32)*100)</f>
        <v>37.864077669902912</v>
      </c>
    </row>
    <row r="32" spans="1:4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40">
        <f>SUM(B30:B32)</f>
        <v>103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36</v>
      </c>
      <c r="C36" s="48">
        <f>(B36/($B$41-$B$40)*100)</f>
        <v>34.95145631067961</v>
      </c>
    </row>
    <row r="37" spans="1:5" x14ac:dyDescent="0.25">
      <c r="A37" s="3" t="s">
        <v>64</v>
      </c>
      <c r="B37" s="54">
        <v>65</v>
      </c>
      <c r="C37" s="48">
        <f>(B37/($B$41-$B$40)*100)</f>
        <v>63.10679611650486</v>
      </c>
    </row>
    <row r="38" spans="1:5" x14ac:dyDescent="0.25">
      <c r="A38" s="3" t="s">
        <v>65</v>
      </c>
      <c r="B38" s="54">
        <v>2</v>
      </c>
      <c r="C38" s="48">
        <f>(B38/($B$41-$B$40)*100)</f>
        <v>1.9417475728155338</v>
      </c>
    </row>
    <row r="39" spans="1:5" x14ac:dyDescent="0.25">
      <c r="A39" s="3" t="s">
        <v>66</v>
      </c>
      <c r="B39" s="54">
        <v>0</v>
      </c>
      <c r="C39" s="48">
        <f>(B39/($B$41-$B$40)*100)</f>
        <v>0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103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97</v>
      </c>
      <c r="C44" s="51">
        <f>B44/$B$49*100</f>
        <v>94.174757281553397</v>
      </c>
      <c r="D44" s="56"/>
      <c r="E44" s="56"/>
    </row>
    <row r="45" spans="1:5" x14ac:dyDescent="0.25">
      <c r="A45" s="5" t="s">
        <v>102</v>
      </c>
      <c r="B45" s="55">
        <v>6</v>
      </c>
      <c r="C45" s="51">
        <f t="shared" ref="C45:C48" si="0">B45/$B$49*100</f>
        <v>5.825242718446602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0"/>
        <v>0</v>
      </c>
    </row>
    <row r="47" spans="1:5" x14ac:dyDescent="0.25">
      <c r="A47" s="5" t="s">
        <v>104</v>
      </c>
      <c r="B47" s="55">
        <v>0</v>
      </c>
      <c r="C47" s="51">
        <f t="shared" si="0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0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103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8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Jakalteko,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287</v>
      </c>
      <c r="C5" s="48">
        <f>B5/$B$7*100</f>
        <v>54.459203036053125</v>
      </c>
    </row>
    <row r="6" spans="1:6" x14ac:dyDescent="0.25">
      <c r="A6" s="3" t="s">
        <v>58</v>
      </c>
      <c r="B6" s="40">
        <v>240</v>
      </c>
      <c r="C6" s="48">
        <f>B6/$B$7*100</f>
        <v>45.540796963946867</v>
      </c>
    </row>
    <row r="7" spans="1:6" x14ac:dyDescent="0.25">
      <c r="A7" s="3" t="s">
        <v>70</v>
      </c>
      <c r="B7" s="64">
        <f>B5+B6</f>
        <v>527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4</v>
      </c>
      <c r="C10" s="53">
        <f>(B10/($B$13-$B$12))*100</f>
        <v>0.77669902912621358</v>
      </c>
    </row>
    <row r="11" spans="1:6" x14ac:dyDescent="0.25">
      <c r="A11" s="49" t="s">
        <v>68</v>
      </c>
      <c r="B11" s="32">
        <v>511</v>
      </c>
      <c r="C11" s="53">
        <f>(B11/($B$13-$B$12))*100</f>
        <v>99.22330097087378</v>
      </c>
    </row>
    <row r="12" spans="1:6" x14ac:dyDescent="0.25">
      <c r="A12" s="49" t="s">
        <v>60</v>
      </c>
      <c r="B12" s="40">
        <v>12</v>
      </c>
      <c r="C12" s="48">
        <v>0</v>
      </c>
    </row>
    <row r="13" spans="1:6" x14ac:dyDescent="0.25">
      <c r="A13" s="3" t="s">
        <v>59</v>
      </c>
      <c r="B13" s="64">
        <f>SUM(B10:B12)</f>
        <v>527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34</v>
      </c>
      <c r="C16" s="48">
        <f>(B16/($B$19-$B$18)*100)</f>
        <v>97.142857142857139</v>
      </c>
    </row>
    <row r="17" spans="1:3" x14ac:dyDescent="0.25">
      <c r="A17" s="3" t="s">
        <v>69</v>
      </c>
      <c r="B17" s="32">
        <v>1</v>
      </c>
      <c r="C17" s="48">
        <f>(B17/($B$19-$B$18)*100)</f>
        <v>2.8571428571428572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35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5</v>
      </c>
      <c r="C23" s="48">
        <f t="shared" ref="C23:C25" si="0">(B23/($B$27-$B$26))*100</f>
        <v>14.285714285714285</v>
      </c>
    </row>
    <row r="24" spans="1:3" x14ac:dyDescent="0.25">
      <c r="A24" s="3" t="s">
        <v>62</v>
      </c>
      <c r="B24" s="40">
        <v>25</v>
      </c>
      <c r="C24" s="48">
        <f t="shared" si="0"/>
        <v>71.428571428571431</v>
      </c>
    </row>
    <row r="25" spans="1:3" x14ac:dyDescent="0.25">
      <c r="A25" s="3" t="s">
        <v>63</v>
      </c>
      <c r="B25" s="40">
        <v>5</v>
      </c>
      <c r="C25" s="48">
        <f t="shared" si="0"/>
        <v>14.285714285714285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35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385</v>
      </c>
      <c r="C30" s="48">
        <f>(B30/($B$33-$B$32)*100)</f>
        <v>80.041580041580033</v>
      </c>
    </row>
    <row r="31" spans="1:3" x14ac:dyDescent="0.25">
      <c r="A31" s="3" t="s">
        <v>73</v>
      </c>
      <c r="B31" s="40">
        <v>96</v>
      </c>
      <c r="C31" s="48">
        <f>(B31/($B$33-$B$32)*100)</f>
        <v>19.95841995841996</v>
      </c>
    </row>
    <row r="32" spans="1:3" x14ac:dyDescent="0.25">
      <c r="A32" s="3" t="s">
        <v>60</v>
      </c>
      <c r="B32" s="40">
        <v>2</v>
      </c>
      <c r="C32" s="48">
        <v>0</v>
      </c>
    </row>
    <row r="33" spans="1:5" x14ac:dyDescent="0.25">
      <c r="A33" s="3" t="s">
        <v>59</v>
      </c>
      <c r="B33" s="64">
        <f>SUM(B30:B32)</f>
        <v>483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106</v>
      </c>
      <c r="C36" s="48">
        <f>(B36/($B$41-$B$40)*100)</f>
        <v>21.946169772256731</v>
      </c>
    </row>
    <row r="37" spans="1:5" x14ac:dyDescent="0.25">
      <c r="A37" s="3" t="s">
        <v>64</v>
      </c>
      <c r="B37" s="54">
        <v>364</v>
      </c>
      <c r="C37" s="48">
        <f>(B37/($B$41-$B$40)*100)</f>
        <v>75.362318840579718</v>
      </c>
    </row>
    <row r="38" spans="1:5" x14ac:dyDescent="0.25">
      <c r="A38" s="3" t="s">
        <v>65</v>
      </c>
      <c r="B38" s="54">
        <v>11</v>
      </c>
      <c r="C38" s="48">
        <f>(B38/($B$41-$B$40)*100)</f>
        <v>2.2774327122153206</v>
      </c>
    </row>
    <row r="39" spans="1:5" x14ac:dyDescent="0.25">
      <c r="A39" s="3" t="s">
        <v>66</v>
      </c>
      <c r="B39" s="54">
        <v>2</v>
      </c>
      <c r="C39" s="48">
        <f>(B39/($B$41-$B$40)*100)</f>
        <v>0.41407867494824019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483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336</v>
      </c>
      <c r="C44" s="51">
        <f>B44/$B$49*100</f>
        <v>63.757115749525617</v>
      </c>
      <c r="D44" s="56"/>
      <c r="E44" s="56"/>
    </row>
    <row r="45" spans="1:5" x14ac:dyDescent="0.25">
      <c r="A45" s="5" t="s">
        <v>102</v>
      </c>
      <c r="B45" s="55">
        <v>12</v>
      </c>
      <c r="C45" s="51">
        <f t="shared" ref="C45:C48" si="1">B45/$B$49*100</f>
        <v>2.2770398481973433</v>
      </c>
      <c r="D45" s="56"/>
      <c r="E45" s="56"/>
    </row>
    <row r="46" spans="1:5" x14ac:dyDescent="0.25">
      <c r="A46" s="5" t="s">
        <v>103</v>
      </c>
      <c r="B46" s="55">
        <v>63</v>
      </c>
      <c r="C46" s="51">
        <f t="shared" si="1"/>
        <v>11.954459203036052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116</v>
      </c>
      <c r="C48" s="51">
        <f t="shared" si="1"/>
        <v>22.011385199240987</v>
      </c>
      <c r="D48" s="56"/>
      <c r="E48" s="56"/>
    </row>
    <row r="49" spans="1:5" ht="15.75" thickBot="1" x14ac:dyDescent="0.3">
      <c r="A49" s="17" t="s">
        <v>59</v>
      </c>
      <c r="B49" s="57">
        <f>SUM(B44:B48)</f>
        <v>527</v>
      </c>
      <c r="C49" s="66">
        <f>SUM(C44:C48)</f>
        <v>100</v>
      </c>
      <c r="D49" s="56"/>
      <c r="E49" s="56"/>
    </row>
    <row r="50" spans="1:5" ht="22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Kaqchikel,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45</v>
      </c>
      <c r="C5" s="48">
        <f>B5/$B$7*100</f>
        <v>73.770491803278688</v>
      </c>
    </row>
    <row r="6" spans="1:6" x14ac:dyDescent="0.25">
      <c r="A6" s="3" t="s">
        <v>58</v>
      </c>
      <c r="B6" s="40">
        <v>16</v>
      </c>
      <c r="C6" s="48">
        <f>B6/$B$7*100</f>
        <v>26.229508196721312</v>
      </c>
    </row>
    <row r="7" spans="1:6" x14ac:dyDescent="0.25">
      <c r="A7" s="3" t="s">
        <v>70</v>
      </c>
      <c r="B7" s="64">
        <f>B5+B6</f>
        <v>61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61</v>
      </c>
      <c r="C11" s="53">
        <f>(B11/($B$13-$B$12))*100</f>
        <v>100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64">
        <f>SUM(B10:B12)</f>
        <v>61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0</v>
      </c>
      <c r="C16" s="48">
        <v>0</v>
      </c>
    </row>
    <row r="17" spans="1:3" x14ac:dyDescent="0.25">
      <c r="A17" s="3" t="s">
        <v>69</v>
      </c>
      <c r="B17" s="32">
        <v>0</v>
      </c>
      <c r="C17" s="48"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0</v>
      </c>
      <c r="C19" s="64">
        <f>SUM(C16:C18)</f>
        <v>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v>0</v>
      </c>
    </row>
    <row r="23" spans="1:3" x14ac:dyDescent="0.25">
      <c r="A23" s="3" t="s">
        <v>76</v>
      </c>
      <c r="B23" s="40">
        <v>0</v>
      </c>
      <c r="C23" s="48">
        <v>0</v>
      </c>
    </row>
    <row r="24" spans="1:3" x14ac:dyDescent="0.25">
      <c r="A24" s="3" t="s">
        <v>62</v>
      </c>
      <c r="B24" s="40">
        <v>0</v>
      </c>
      <c r="C24" s="48">
        <v>0</v>
      </c>
    </row>
    <row r="25" spans="1:3" x14ac:dyDescent="0.25">
      <c r="A25" s="3" t="s">
        <v>63</v>
      </c>
      <c r="B25" s="40">
        <v>0</v>
      </c>
      <c r="C25" s="48">
        <v>0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0</v>
      </c>
      <c r="C27" s="64">
        <f>SUM(C22:C26)</f>
        <v>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45</v>
      </c>
      <c r="C30" s="48">
        <f>(B30/($B$33-$B$32)*100)</f>
        <v>73.770491803278688</v>
      </c>
    </row>
    <row r="31" spans="1:3" x14ac:dyDescent="0.25">
      <c r="A31" s="3" t="s">
        <v>73</v>
      </c>
      <c r="B31" s="40">
        <v>16</v>
      </c>
      <c r="C31" s="48">
        <f>(B31/($B$33-$B$32)*100)</f>
        <v>26.229508196721312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61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17</v>
      </c>
      <c r="C36" s="48">
        <f>(B36/($B$41-$B$40)*100)</f>
        <v>27.868852459016392</v>
      </c>
    </row>
    <row r="37" spans="1:5" x14ac:dyDescent="0.25">
      <c r="A37" s="3" t="s">
        <v>64</v>
      </c>
      <c r="B37" s="54">
        <v>25</v>
      </c>
      <c r="C37" s="48">
        <f>(B37/($B$41-$B$40)*100)</f>
        <v>40.983606557377051</v>
      </c>
    </row>
    <row r="38" spans="1:5" x14ac:dyDescent="0.25">
      <c r="A38" s="3" t="s">
        <v>65</v>
      </c>
      <c r="B38" s="54">
        <v>6</v>
      </c>
      <c r="C38" s="48">
        <f>(B38/($B$41-$B$40)*100)</f>
        <v>9.8360655737704921</v>
      </c>
    </row>
    <row r="39" spans="1:5" x14ac:dyDescent="0.25">
      <c r="A39" s="3" t="s">
        <v>66</v>
      </c>
      <c r="B39" s="54">
        <v>13</v>
      </c>
      <c r="C39" s="48">
        <f>(B39/($B$41-$B$40)*100)</f>
        <v>21.311475409836063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61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45</v>
      </c>
      <c r="C44" s="51">
        <f>B44/$B$49*100</f>
        <v>73.770491803278688</v>
      </c>
      <c r="D44" s="56"/>
      <c r="E44" s="56"/>
    </row>
    <row r="45" spans="1:5" x14ac:dyDescent="0.25">
      <c r="A45" s="5" t="s">
        <v>102</v>
      </c>
      <c r="B45" s="55">
        <v>7</v>
      </c>
      <c r="C45" s="51">
        <f t="shared" ref="C45:C48" si="0">B45/$B$49*100</f>
        <v>11.475409836065573</v>
      </c>
      <c r="D45" s="56"/>
      <c r="E45" s="56"/>
    </row>
    <row r="46" spans="1:5" x14ac:dyDescent="0.25">
      <c r="A46" s="5" t="s">
        <v>103</v>
      </c>
      <c r="B46" s="55">
        <v>9</v>
      </c>
      <c r="C46" s="51">
        <f t="shared" si="0"/>
        <v>14.754098360655737</v>
      </c>
    </row>
    <row r="47" spans="1:5" x14ac:dyDescent="0.25">
      <c r="A47" s="5" t="s">
        <v>104</v>
      </c>
      <c r="B47" s="55">
        <v>0</v>
      </c>
      <c r="C47" s="51">
        <f t="shared" si="0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0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61</v>
      </c>
      <c r="C49" s="66">
        <f>SUM(C44:C48)</f>
        <v>99.999999999999986</v>
      </c>
      <c r="D49" s="56"/>
      <c r="E49" s="56"/>
    </row>
    <row r="50" spans="1:5" ht="27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7.25" customHeight="1" x14ac:dyDescent="0.25">
      <c r="A1" s="72" t="str">
        <f>CONCATENATE("Indicadores básicos de la agrupación ",$A$3,",", " ",2015)</f>
        <v>Indicadores básicos de la agrupación Kickapoo, 2015</v>
      </c>
      <c r="B1" s="72"/>
      <c r="C1" s="72"/>
    </row>
    <row r="2" spans="1:6" ht="11.25" customHeight="1" thickBot="1" x14ac:dyDescent="0.3">
      <c r="A2" s="41"/>
      <c r="B2" s="42"/>
      <c r="C2" s="43"/>
    </row>
    <row r="3" spans="1:6" ht="15.75" thickBot="1" x14ac:dyDescent="0.3">
      <c r="A3" s="24" t="s">
        <v>56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82</v>
      </c>
      <c r="C5" s="48">
        <f>B5/$B$7*100</f>
        <v>66.129032258064512</v>
      </c>
    </row>
    <row r="6" spans="1:6" x14ac:dyDescent="0.25">
      <c r="A6" s="3" t="s">
        <v>58</v>
      </c>
      <c r="B6" s="40">
        <v>42</v>
      </c>
      <c r="C6" s="48">
        <f>B6/$B$7*100</f>
        <v>33.87096774193548</v>
      </c>
    </row>
    <row r="7" spans="1:6" x14ac:dyDescent="0.25">
      <c r="A7" s="3" t="s">
        <v>70</v>
      </c>
      <c r="B7" s="64">
        <f>B5+B6</f>
        <v>124</v>
      </c>
      <c r="C7" s="64">
        <f>C5+C6</f>
        <v>100</v>
      </c>
    </row>
    <row r="8" spans="1:6" ht="4.5" customHeight="1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3</v>
      </c>
      <c r="C10" s="53">
        <f>(B10/($B$13-$B$12))*100</f>
        <v>2.5423728813559325</v>
      </c>
    </row>
    <row r="11" spans="1:6" x14ac:dyDescent="0.25">
      <c r="A11" s="49" t="s">
        <v>68</v>
      </c>
      <c r="B11" s="32">
        <v>115</v>
      </c>
      <c r="C11" s="53">
        <f>(B11/($B$13-$B$12))*100</f>
        <v>97.457627118644069</v>
      </c>
    </row>
    <row r="12" spans="1:6" x14ac:dyDescent="0.25">
      <c r="A12" s="49" t="s">
        <v>60</v>
      </c>
      <c r="B12" s="40">
        <v>6</v>
      </c>
      <c r="C12" s="48">
        <v>0</v>
      </c>
    </row>
    <row r="13" spans="1:6" x14ac:dyDescent="0.25">
      <c r="A13" s="3" t="s">
        <v>59</v>
      </c>
      <c r="B13" s="64">
        <f>SUM(B10:B12)</f>
        <v>124</v>
      </c>
      <c r="C13" s="64">
        <f>SUM(C10:C12)</f>
        <v>100</v>
      </c>
    </row>
    <row r="14" spans="1:6" ht="6" customHeight="1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</v>
      </c>
      <c r="C16" s="48">
        <f>(B16/($B$19-$B$18)*100)</f>
        <v>75</v>
      </c>
    </row>
    <row r="17" spans="1:3" x14ac:dyDescent="0.25">
      <c r="A17" s="3" t="s">
        <v>69</v>
      </c>
      <c r="B17" s="32">
        <v>1</v>
      </c>
      <c r="C17" s="48">
        <f>(B17/($B$19-$B$18)*100)</f>
        <v>25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4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</v>
      </c>
      <c r="C22" s="48">
        <f>(B22/($B$27-$B$26))*100</f>
        <v>25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2</v>
      </c>
      <c r="C24" s="48">
        <f t="shared" si="0"/>
        <v>50</v>
      </c>
    </row>
    <row r="25" spans="1:3" x14ac:dyDescent="0.25">
      <c r="A25" s="3" t="s">
        <v>63</v>
      </c>
      <c r="B25" s="40">
        <v>1</v>
      </c>
      <c r="C25" s="48">
        <f t="shared" si="0"/>
        <v>25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4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110</v>
      </c>
      <c r="C30" s="48">
        <f>(B30/($B$33-$B$32)*100)</f>
        <v>92.436974789915965</v>
      </c>
    </row>
    <row r="31" spans="1:3" x14ac:dyDescent="0.25">
      <c r="A31" s="3" t="s">
        <v>73</v>
      </c>
      <c r="B31" s="40">
        <v>9</v>
      </c>
      <c r="C31" s="48">
        <f>(B31/($B$33-$B$32)*100)</f>
        <v>7.5630252100840334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119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8</v>
      </c>
      <c r="C36" s="48">
        <f>(B36/($B$41-$B$40)*100)</f>
        <v>6.8376068376068382</v>
      </c>
    </row>
    <row r="37" spans="1:5" x14ac:dyDescent="0.25">
      <c r="A37" s="3" t="s">
        <v>64</v>
      </c>
      <c r="B37" s="54">
        <v>44</v>
      </c>
      <c r="C37" s="48">
        <f>(B37/($B$41-$B$40)*100)</f>
        <v>37.606837606837608</v>
      </c>
    </row>
    <row r="38" spans="1:5" x14ac:dyDescent="0.25">
      <c r="A38" s="3" t="s">
        <v>65</v>
      </c>
      <c r="B38" s="54">
        <v>16</v>
      </c>
      <c r="C38" s="48">
        <f>(B38/($B$41-$B$40)*100)</f>
        <v>13.675213675213676</v>
      </c>
    </row>
    <row r="39" spans="1:5" x14ac:dyDescent="0.25">
      <c r="A39" s="3" t="s">
        <v>66</v>
      </c>
      <c r="B39" s="54">
        <v>49</v>
      </c>
      <c r="C39" s="48">
        <f>(B39/($B$41-$B$40)*100)</f>
        <v>41.880341880341881</v>
      </c>
    </row>
    <row r="40" spans="1:5" x14ac:dyDescent="0.25">
      <c r="A40" s="3" t="s">
        <v>60</v>
      </c>
      <c r="B40" s="54">
        <v>2</v>
      </c>
      <c r="C40" s="48">
        <v>0</v>
      </c>
    </row>
    <row r="41" spans="1:5" x14ac:dyDescent="0.25">
      <c r="A41" s="3" t="s">
        <v>59</v>
      </c>
      <c r="B41" s="54">
        <f>SUM(B35:B40)</f>
        <v>119</v>
      </c>
      <c r="C41" s="64">
        <f>SUM(C36:C40)</f>
        <v>100</v>
      </c>
    </row>
    <row r="42" spans="1:5" ht="15.75" customHeight="1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32</v>
      </c>
      <c r="C44" s="51">
        <f>B44/$B$49*100</f>
        <v>25.806451612903224</v>
      </c>
      <c r="D44" s="56"/>
      <c r="E44" s="56"/>
    </row>
    <row r="45" spans="1:5" x14ac:dyDescent="0.25">
      <c r="A45" s="5" t="s">
        <v>102</v>
      </c>
      <c r="B45" s="55">
        <v>10</v>
      </c>
      <c r="C45" s="51">
        <f t="shared" ref="C45:C48" si="1">B45/$B$49*100</f>
        <v>8.064516129032258</v>
      </c>
      <c r="D45" s="56"/>
      <c r="E45" s="56"/>
    </row>
    <row r="46" spans="1:5" x14ac:dyDescent="0.25">
      <c r="A46" s="5" t="s">
        <v>103</v>
      </c>
      <c r="B46" s="55">
        <v>18</v>
      </c>
      <c r="C46" s="51">
        <f t="shared" si="1"/>
        <v>14.516129032258066</v>
      </c>
    </row>
    <row r="47" spans="1:5" x14ac:dyDescent="0.25">
      <c r="A47" s="5" t="s">
        <v>104</v>
      </c>
      <c r="B47" s="55">
        <v>5</v>
      </c>
      <c r="C47" s="51">
        <f t="shared" si="1"/>
        <v>4.032258064516129</v>
      </c>
      <c r="D47" s="56"/>
      <c r="E47" s="56"/>
    </row>
    <row r="48" spans="1:5" x14ac:dyDescent="0.25">
      <c r="A48" s="5" t="s">
        <v>105</v>
      </c>
      <c r="B48" s="55">
        <v>59</v>
      </c>
      <c r="C48" s="51">
        <f t="shared" si="1"/>
        <v>47.580645161290327</v>
      </c>
      <c r="D48" s="56"/>
      <c r="E48" s="56"/>
    </row>
    <row r="49" spans="1:5" ht="15.75" thickBot="1" x14ac:dyDescent="0.3">
      <c r="A49" s="17" t="s">
        <v>59</v>
      </c>
      <c r="B49" s="57">
        <f>SUM(B44:B48)</f>
        <v>124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0866141732283472" right="0.70866141732283472" top="0.74803149606299213" bottom="0.74803149606299213" header="0.31496062992125984" footer="0.31496062992125984"/>
  <pageSetup scale="90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kiliwa,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89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134</v>
      </c>
      <c r="C5" s="48">
        <f>B5/$B$7*100</f>
        <v>69.072164948453604</v>
      </c>
    </row>
    <row r="6" spans="1:6" x14ac:dyDescent="0.25">
      <c r="A6" s="3" t="s">
        <v>58</v>
      </c>
      <c r="B6" s="40">
        <v>60</v>
      </c>
      <c r="C6" s="48">
        <f>B6/$B$7*100</f>
        <v>30.927835051546392</v>
      </c>
    </row>
    <row r="7" spans="1:6" x14ac:dyDescent="0.25">
      <c r="A7" s="3" t="s">
        <v>70</v>
      </c>
      <c r="B7" s="64">
        <f>B5+B6</f>
        <v>194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194</v>
      </c>
      <c r="C11" s="53">
        <f>(B11/($B$13-$B$12))*100</f>
        <v>100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64">
        <f>SUM(B10:B12)</f>
        <v>194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14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14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14</v>
      </c>
      <c r="C24" s="48">
        <f t="shared" si="0"/>
        <v>100</v>
      </c>
    </row>
    <row r="25" spans="1:3" x14ac:dyDescent="0.25">
      <c r="A25" s="3" t="s">
        <v>63</v>
      </c>
      <c r="B25" s="40">
        <v>0</v>
      </c>
      <c r="C25" s="48">
        <f t="shared" si="0"/>
        <v>0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14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155</v>
      </c>
      <c r="C30" s="48">
        <f>(B30/($B$33-$B$32)*100)</f>
        <v>100</v>
      </c>
    </row>
    <row r="31" spans="1:3" x14ac:dyDescent="0.25">
      <c r="A31" s="3" t="s">
        <v>73</v>
      </c>
      <c r="B31" s="40">
        <v>0</v>
      </c>
      <c r="C31" s="48">
        <f>(B31/($B$33-$B$32)*100)</f>
        <v>0</v>
      </c>
    </row>
    <row r="32" spans="1:3" x14ac:dyDescent="0.25">
      <c r="A32" s="3" t="s">
        <v>60</v>
      </c>
      <c r="B32" s="40">
        <v>25</v>
      </c>
      <c r="C32" s="48">
        <v>0</v>
      </c>
    </row>
    <row r="33" spans="1:5" x14ac:dyDescent="0.25">
      <c r="A33" s="3" t="s">
        <v>59</v>
      </c>
      <c r="B33" s="64">
        <f>SUM(B30:B32)</f>
        <v>180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1</v>
      </c>
      <c r="C36" s="48">
        <f>(B36/($B$41-$B$40)*100)</f>
        <v>0.55555555555555558</v>
      </c>
    </row>
    <row r="37" spans="1:5" x14ac:dyDescent="0.25">
      <c r="A37" s="3" t="s">
        <v>64</v>
      </c>
      <c r="B37" s="54">
        <v>119</v>
      </c>
      <c r="C37" s="48">
        <f>(B37/($B$41-$B$40)*100)</f>
        <v>66.111111111111114</v>
      </c>
    </row>
    <row r="38" spans="1:5" x14ac:dyDescent="0.25">
      <c r="A38" s="3" t="s">
        <v>65</v>
      </c>
      <c r="B38" s="54">
        <v>60</v>
      </c>
      <c r="C38" s="48">
        <f>(B38/($B$41-$B$40)*100)</f>
        <v>33.333333333333329</v>
      </c>
    </row>
    <row r="39" spans="1:5" x14ac:dyDescent="0.25">
      <c r="A39" s="3" t="s">
        <v>66</v>
      </c>
      <c r="B39" s="54">
        <v>0</v>
      </c>
      <c r="C39" s="48">
        <f>(B39/($B$41-$B$40)*100)</f>
        <v>0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180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</v>
      </c>
      <c r="C44" s="51">
        <f>B44/$B$49*100</f>
        <v>0.51546391752577314</v>
      </c>
      <c r="D44" s="56"/>
      <c r="E44" s="56"/>
    </row>
    <row r="45" spans="1:5" x14ac:dyDescent="0.25">
      <c r="A45" s="5" t="s">
        <v>102</v>
      </c>
      <c r="B45" s="55">
        <v>0</v>
      </c>
      <c r="C45" s="51">
        <f t="shared" ref="C45:C48" si="1">B45/$B$49*100</f>
        <v>0</v>
      </c>
      <c r="D45" s="56"/>
      <c r="E45" s="56"/>
    </row>
    <row r="46" spans="1:5" x14ac:dyDescent="0.25">
      <c r="A46" s="5" t="s">
        <v>103</v>
      </c>
      <c r="B46" s="55">
        <v>118</v>
      </c>
      <c r="C46" s="51">
        <f t="shared" si="1"/>
        <v>60.824742268041234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75</v>
      </c>
      <c r="C48" s="51">
        <f t="shared" si="1"/>
        <v>38.659793814432994</v>
      </c>
      <c r="D48" s="56"/>
      <c r="E48" s="56"/>
    </row>
    <row r="49" spans="1:5" ht="15.75" thickBot="1" x14ac:dyDescent="0.3">
      <c r="A49" s="17" t="s">
        <v>59</v>
      </c>
      <c r="B49" s="57">
        <f>SUM(B44:B48)</f>
        <v>194</v>
      </c>
      <c r="C49" s="66">
        <f>SUM(C44:C48)</f>
        <v>100</v>
      </c>
      <c r="D49" s="56"/>
      <c r="E49" s="56"/>
    </row>
    <row r="50" spans="1:5" ht="30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kumiai,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40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265</v>
      </c>
      <c r="C5" s="48">
        <f>B5/$B$7*100</f>
        <v>54.52674897119342</v>
      </c>
    </row>
    <row r="6" spans="1:6" x14ac:dyDescent="0.25">
      <c r="A6" s="3" t="s">
        <v>58</v>
      </c>
      <c r="B6" s="40">
        <v>221</v>
      </c>
      <c r="C6" s="48">
        <f>B6/$B$7*100</f>
        <v>45.47325102880658</v>
      </c>
    </row>
    <row r="7" spans="1:6" x14ac:dyDescent="0.25">
      <c r="A7" s="3" t="s">
        <v>70</v>
      </c>
      <c r="B7" s="64">
        <f>B5+B6</f>
        <v>486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479</v>
      </c>
      <c r="C11" s="53">
        <f>(B11/($B$13-$B$12))*100</f>
        <v>100</v>
      </c>
    </row>
    <row r="12" spans="1:6" x14ac:dyDescent="0.25">
      <c r="A12" s="49" t="s">
        <v>60</v>
      </c>
      <c r="B12" s="40">
        <v>7</v>
      </c>
      <c r="C12" s="48">
        <v>0</v>
      </c>
    </row>
    <row r="13" spans="1:6" x14ac:dyDescent="0.25">
      <c r="A13" s="3" t="s">
        <v>59</v>
      </c>
      <c r="B13" s="64">
        <f>SUM(B10:B12)</f>
        <v>486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108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108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29</v>
      </c>
      <c r="C23" s="48">
        <f t="shared" ref="C23:C25" si="0">(B23/($B$27-$B$26))*100</f>
        <v>26.851851851851855</v>
      </c>
    </row>
    <row r="24" spans="1:3" x14ac:dyDescent="0.25">
      <c r="A24" s="3" t="s">
        <v>62</v>
      </c>
      <c r="B24" s="40">
        <v>77</v>
      </c>
      <c r="C24" s="48">
        <f t="shared" si="0"/>
        <v>71.296296296296291</v>
      </c>
    </row>
    <row r="25" spans="1:3" x14ac:dyDescent="0.25">
      <c r="A25" s="3" t="s">
        <v>63</v>
      </c>
      <c r="B25" s="40">
        <v>2</v>
      </c>
      <c r="C25" s="48">
        <f t="shared" si="0"/>
        <v>1.8518518518518516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108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358</v>
      </c>
      <c r="C30" s="48">
        <f>(B30/($B$33-$B$32)*100)</f>
        <v>95.978552278820374</v>
      </c>
    </row>
    <row r="31" spans="1:3" x14ac:dyDescent="0.25">
      <c r="A31" s="3" t="s">
        <v>73</v>
      </c>
      <c r="B31" s="40">
        <v>15</v>
      </c>
      <c r="C31" s="48">
        <f>(B31/($B$33-$B$32)*100)</f>
        <v>4.0214477211796247</v>
      </c>
    </row>
    <row r="32" spans="1:3" x14ac:dyDescent="0.25">
      <c r="A32" s="3" t="s">
        <v>60</v>
      </c>
      <c r="B32" s="40">
        <v>1</v>
      </c>
      <c r="C32" s="48">
        <v>0</v>
      </c>
    </row>
    <row r="33" spans="1:5" x14ac:dyDescent="0.25">
      <c r="A33" s="3" t="s">
        <v>59</v>
      </c>
      <c r="B33" s="64">
        <f>SUM(B30:B32)</f>
        <v>374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38</v>
      </c>
      <c r="C36" s="48">
        <f>(B36/($B$41-$B$40)*100)</f>
        <v>10.187667560321715</v>
      </c>
    </row>
    <row r="37" spans="1:5" x14ac:dyDescent="0.25">
      <c r="A37" s="3" t="s">
        <v>64</v>
      </c>
      <c r="B37" s="54">
        <v>288</v>
      </c>
      <c r="C37" s="48">
        <f>(B37/($B$41-$B$40)*100)</f>
        <v>77.211796246648788</v>
      </c>
    </row>
    <row r="38" spans="1:5" x14ac:dyDescent="0.25">
      <c r="A38" s="3" t="s">
        <v>65</v>
      </c>
      <c r="B38" s="54">
        <v>29</v>
      </c>
      <c r="C38" s="48">
        <f>(B38/($B$41-$B$40)*100)</f>
        <v>7.7747989276139409</v>
      </c>
    </row>
    <row r="39" spans="1:5" x14ac:dyDescent="0.25">
      <c r="A39" s="3" t="s">
        <v>66</v>
      </c>
      <c r="B39" s="54">
        <v>18</v>
      </c>
      <c r="C39" s="48">
        <f>(B39/($B$41-$B$40)*100)</f>
        <v>4.8257372654155493</v>
      </c>
    </row>
    <row r="40" spans="1:5" x14ac:dyDescent="0.25">
      <c r="A40" s="3" t="s">
        <v>60</v>
      </c>
      <c r="B40" s="54">
        <v>1</v>
      </c>
      <c r="C40" s="48">
        <v>0</v>
      </c>
    </row>
    <row r="41" spans="1:5" x14ac:dyDescent="0.25">
      <c r="A41" s="3" t="s">
        <v>59</v>
      </c>
      <c r="B41" s="54">
        <f>SUM(B35:B40)</f>
        <v>374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299</v>
      </c>
      <c r="C44" s="51">
        <f>B44/$B$49*100</f>
        <v>61.522633744855973</v>
      </c>
      <c r="D44" s="56"/>
      <c r="E44" s="56"/>
    </row>
    <row r="45" spans="1:5" x14ac:dyDescent="0.25">
      <c r="A45" s="5" t="s">
        <v>102</v>
      </c>
      <c r="B45" s="55">
        <v>92</v>
      </c>
      <c r="C45" s="51">
        <f t="shared" ref="C45:C48" si="1">B45/$B$49*100</f>
        <v>18.930041152263374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37</v>
      </c>
      <c r="C47" s="51">
        <f t="shared" si="1"/>
        <v>7.6131687242798352</v>
      </c>
      <c r="D47" s="56"/>
      <c r="E47" s="56"/>
    </row>
    <row r="48" spans="1:5" x14ac:dyDescent="0.25">
      <c r="A48" s="5" t="s">
        <v>105</v>
      </c>
      <c r="B48" s="55">
        <v>58</v>
      </c>
      <c r="C48" s="51">
        <f t="shared" si="1"/>
        <v>11.934156378600823</v>
      </c>
      <c r="D48" s="56"/>
      <c r="E48" s="56"/>
    </row>
    <row r="49" spans="1:5" ht="15.75" thickBot="1" x14ac:dyDescent="0.3">
      <c r="A49" s="17" t="s">
        <v>59</v>
      </c>
      <c r="B49" s="57">
        <f>SUM(B44:B48)</f>
        <v>486</v>
      </c>
      <c r="C49" s="66">
        <f>SUM(C44:C48)</f>
        <v>100</v>
      </c>
      <c r="D49" s="56"/>
      <c r="E49" s="56"/>
    </row>
    <row r="50" spans="1:5" ht="27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ht="27" customHeight="1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">
        <v>107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98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0</v>
      </c>
      <c r="C5" s="48">
        <v>0</v>
      </c>
    </row>
    <row r="6" spans="1:6" x14ac:dyDescent="0.25">
      <c r="A6" s="3" t="s">
        <v>58</v>
      </c>
      <c r="B6" s="40">
        <v>0</v>
      </c>
      <c r="C6" s="48">
        <v>0</v>
      </c>
    </row>
    <row r="7" spans="1:6" x14ac:dyDescent="0.25">
      <c r="A7" s="3" t="s">
        <v>70</v>
      </c>
      <c r="B7" s="40">
        <v>0</v>
      </c>
      <c r="C7" s="48">
        <v>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40">
        <v>0</v>
      </c>
      <c r="C10" s="48">
        <v>0</v>
      </c>
    </row>
    <row r="11" spans="1:6" x14ac:dyDescent="0.25">
      <c r="A11" s="49" t="s">
        <v>68</v>
      </c>
      <c r="B11" s="40">
        <v>0</v>
      </c>
      <c r="C11" s="48">
        <v>0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40">
        <v>0</v>
      </c>
      <c r="C13" s="48">
        <v>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40">
        <v>0</v>
      </c>
      <c r="C16" s="48">
        <v>0</v>
      </c>
    </row>
    <row r="17" spans="1:3" x14ac:dyDescent="0.25">
      <c r="A17" s="3" t="s">
        <v>69</v>
      </c>
      <c r="B17" s="40">
        <v>0</v>
      </c>
      <c r="C17" s="48"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40">
        <v>0</v>
      </c>
      <c r="C19" s="48">
        <v>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v>0</v>
      </c>
    </row>
    <row r="23" spans="1:3" x14ac:dyDescent="0.25">
      <c r="A23" s="3" t="s">
        <v>76</v>
      </c>
      <c r="B23" s="40">
        <v>0</v>
      </c>
      <c r="C23" s="48">
        <v>0</v>
      </c>
    </row>
    <row r="24" spans="1:3" x14ac:dyDescent="0.25">
      <c r="A24" s="3" t="s">
        <v>62</v>
      </c>
      <c r="B24" s="40">
        <v>0</v>
      </c>
      <c r="C24" s="48">
        <v>0</v>
      </c>
    </row>
    <row r="25" spans="1:3" x14ac:dyDescent="0.25">
      <c r="A25" s="3" t="s">
        <v>63</v>
      </c>
      <c r="B25" s="40">
        <v>0</v>
      </c>
      <c r="C25" s="48">
        <v>0</v>
      </c>
    </row>
    <row r="26" spans="1:3" x14ac:dyDescent="0.25">
      <c r="A26" s="3" t="s">
        <v>59</v>
      </c>
      <c r="B26" s="40">
        <v>0</v>
      </c>
      <c r="C26" s="48">
        <v>0</v>
      </c>
    </row>
    <row r="27" spans="1:3" x14ac:dyDescent="0.25">
      <c r="A27" s="49"/>
      <c r="B27" s="52"/>
      <c r="C27" s="51"/>
    </row>
    <row r="28" spans="1:3" x14ac:dyDescent="0.25">
      <c r="A28" s="4" t="s">
        <v>71</v>
      </c>
      <c r="B28" s="52"/>
      <c r="C28" s="48"/>
    </row>
    <row r="29" spans="1:3" x14ac:dyDescent="0.25">
      <c r="A29" s="3" t="s">
        <v>72</v>
      </c>
      <c r="B29" s="40">
        <v>0</v>
      </c>
      <c r="C29" s="48">
        <v>0</v>
      </c>
    </row>
    <row r="30" spans="1:3" x14ac:dyDescent="0.25">
      <c r="A30" s="3" t="s">
        <v>73</v>
      </c>
      <c r="B30" s="40">
        <v>0</v>
      </c>
      <c r="C30" s="48">
        <v>0</v>
      </c>
    </row>
    <row r="31" spans="1:3" x14ac:dyDescent="0.25">
      <c r="A31" s="3" t="s">
        <v>60</v>
      </c>
      <c r="B31" s="40">
        <v>0</v>
      </c>
      <c r="C31" s="48">
        <v>0</v>
      </c>
    </row>
    <row r="32" spans="1:3" x14ac:dyDescent="0.25">
      <c r="A32" s="3" t="s">
        <v>59</v>
      </c>
      <c r="B32" s="40">
        <v>0</v>
      </c>
      <c r="C32" s="48">
        <v>0</v>
      </c>
    </row>
    <row r="33" spans="1:5" x14ac:dyDescent="0.25">
      <c r="B33" s="40"/>
      <c r="C33" s="48"/>
    </row>
    <row r="34" spans="1:5" x14ac:dyDescent="0.25">
      <c r="A34" s="29" t="s">
        <v>42</v>
      </c>
      <c r="B34" s="52"/>
      <c r="C34" s="48"/>
    </row>
    <row r="35" spans="1:5" x14ac:dyDescent="0.25">
      <c r="A35" s="3" t="s">
        <v>61</v>
      </c>
      <c r="B35" s="40">
        <v>0</v>
      </c>
      <c r="C35" s="48">
        <v>0</v>
      </c>
    </row>
    <row r="36" spans="1:5" x14ac:dyDescent="0.25">
      <c r="A36" s="3" t="s">
        <v>64</v>
      </c>
      <c r="B36" s="40">
        <v>0</v>
      </c>
      <c r="C36" s="48">
        <v>0</v>
      </c>
    </row>
    <row r="37" spans="1:5" x14ac:dyDescent="0.25">
      <c r="A37" s="3" t="s">
        <v>65</v>
      </c>
      <c r="B37" s="40">
        <v>0</v>
      </c>
      <c r="C37" s="48">
        <v>0</v>
      </c>
    </row>
    <row r="38" spans="1:5" x14ac:dyDescent="0.25">
      <c r="A38" s="3" t="s">
        <v>66</v>
      </c>
      <c r="B38" s="40">
        <v>0</v>
      </c>
      <c r="C38" s="48">
        <v>0</v>
      </c>
    </row>
    <row r="39" spans="1:5" x14ac:dyDescent="0.25">
      <c r="A39" s="3" t="s">
        <v>60</v>
      </c>
      <c r="B39" s="40">
        <v>0</v>
      </c>
      <c r="C39" s="48">
        <v>0</v>
      </c>
    </row>
    <row r="40" spans="1:5" x14ac:dyDescent="0.25">
      <c r="A40" s="3" t="s">
        <v>59</v>
      </c>
      <c r="B40" s="40">
        <v>0</v>
      </c>
      <c r="C40" s="48">
        <v>0</v>
      </c>
    </row>
    <row r="41" spans="1:5" x14ac:dyDescent="0.25">
      <c r="A41" s="49"/>
      <c r="B41" s="52"/>
      <c r="C41" s="51"/>
    </row>
    <row r="42" spans="1:5" x14ac:dyDescent="0.25">
      <c r="A42" s="29" t="s">
        <v>44</v>
      </c>
      <c r="B42" s="52"/>
      <c r="C42" s="48"/>
    </row>
    <row r="43" spans="1:5" x14ac:dyDescent="0.25">
      <c r="A43" s="5" t="s">
        <v>101</v>
      </c>
      <c r="B43" s="40">
        <v>0</v>
      </c>
      <c r="C43" s="48">
        <v>0</v>
      </c>
    </row>
    <row r="44" spans="1:5" x14ac:dyDescent="0.25">
      <c r="A44" s="5" t="s">
        <v>102</v>
      </c>
      <c r="B44" s="40">
        <v>0</v>
      </c>
      <c r="C44" s="48">
        <v>0</v>
      </c>
      <c r="D44" s="56"/>
      <c r="E44" s="56"/>
    </row>
    <row r="45" spans="1:5" x14ac:dyDescent="0.25">
      <c r="A45" s="5" t="s">
        <v>103</v>
      </c>
      <c r="B45" s="40">
        <v>0</v>
      </c>
      <c r="C45" s="48">
        <v>0</v>
      </c>
      <c r="D45" s="56"/>
      <c r="E45" s="56"/>
    </row>
    <row r="46" spans="1:5" x14ac:dyDescent="0.25">
      <c r="A46" s="5" t="s">
        <v>104</v>
      </c>
      <c r="B46" s="40">
        <v>0</v>
      </c>
      <c r="C46" s="48">
        <v>0</v>
      </c>
    </row>
    <row r="47" spans="1:5" x14ac:dyDescent="0.25">
      <c r="A47" s="5" t="s">
        <v>105</v>
      </c>
      <c r="B47" s="40">
        <v>0</v>
      </c>
      <c r="C47" s="48">
        <v>0</v>
      </c>
      <c r="D47" s="56"/>
      <c r="E47" s="56"/>
    </row>
    <row r="48" spans="1:5" ht="15.75" thickBot="1" x14ac:dyDescent="0.3">
      <c r="A48" s="17" t="s">
        <v>59</v>
      </c>
      <c r="B48" s="40">
        <v>0</v>
      </c>
      <c r="C48" s="48">
        <v>0</v>
      </c>
      <c r="D48" s="56"/>
      <c r="E48" s="56"/>
    </row>
    <row r="49" spans="1:5" ht="38.25" customHeight="1" thickBot="1" x14ac:dyDescent="0.3">
      <c r="A49" s="73" t="s">
        <v>108</v>
      </c>
      <c r="B49" s="73"/>
      <c r="C49" s="73"/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  <c r="D52" s="56"/>
      <c r="E52" s="56"/>
    </row>
  </sheetData>
  <mergeCells count="4">
    <mergeCell ref="A1:C1"/>
    <mergeCell ref="D8:F8"/>
    <mergeCell ref="A50:C50"/>
    <mergeCell ref="A49:C4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K'iche',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16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452</v>
      </c>
      <c r="C5" s="48">
        <f>B5/$B$7*100</f>
        <v>61.917808219178085</v>
      </c>
    </row>
    <row r="6" spans="1:6" x14ac:dyDescent="0.25">
      <c r="A6" s="3" t="s">
        <v>58</v>
      </c>
      <c r="B6" s="40">
        <v>278</v>
      </c>
      <c r="C6" s="48">
        <f>B6/$B$7*100</f>
        <v>38.082191780821915</v>
      </c>
    </row>
    <row r="7" spans="1:6" x14ac:dyDescent="0.25">
      <c r="A7" s="3" t="s">
        <v>70</v>
      </c>
      <c r="B7" s="64">
        <f>B5+B6</f>
        <v>730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3</v>
      </c>
      <c r="C10" s="53">
        <f>(B10/($B$13-$B$12))*100</f>
        <v>0.41899441340782123</v>
      </c>
    </row>
    <row r="11" spans="1:6" x14ac:dyDescent="0.25">
      <c r="A11" s="49" t="s">
        <v>68</v>
      </c>
      <c r="B11" s="32">
        <v>713</v>
      </c>
      <c r="C11" s="53">
        <f>(B11/($B$13-$B$12))*100</f>
        <v>99.58100558659217</v>
      </c>
    </row>
    <row r="12" spans="1:6" x14ac:dyDescent="0.25">
      <c r="A12" s="49" t="s">
        <v>60</v>
      </c>
      <c r="B12" s="40">
        <v>14</v>
      </c>
      <c r="C12" s="48">
        <v>0</v>
      </c>
    </row>
    <row r="13" spans="1:6" x14ac:dyDescent="0.25">
      <c r="A13" s="3" t="s">
        <v>59</v>
      </c>
      <c r="B13" s="64">
        <f>SUM(B10:B12)</f>
        <v>730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104</v>
      </c>
      <c r="C16" s="48">
        <f>(B16/($B$19-$B$18)*100)</f>
        <v>56.830601092896174</v>
      </c>
    </row>
    <row r="17" spans="1:3" x14ac:dyDescent="0.25">
      <c r="A17" s="3" t="s">
        <v>69</v>
      </c>
      <c r="B17" s="32">
        <v>79</v>
      </c>
      <c r="C17" s="48">
        <f>(B17/($B$19-$B$18)*100)</f>
        <v>43.169398907103826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183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78</v>
      </c>
      <c r="C22" s="48">
        <f>(B22/($B$27-$B$26))*100</f>
        <v>42.622950819672127</v>
      </c>
    </row>
    <row r="23" spans="1:3" x14ac:dyDescent="0.25">
      <c r="A23" s="3" t="s">
        <v>76</v>
      </c>
      <c r="B23" s="40">
        <v>2</v>
      </c>
      <c r="C23" s="48">
        <f t="shared" ref="C23:C25" si="0">(B23/($B$27-$B$26))*100</f>
        <v>1.0928961748633881</v>
      </c>
    </row>
    <row r="24" spans="1:3" x14ac:dyDescent="0.25">
      <c r="A24" s="3" t="s">
        <v>62</v>
      </c>
      <c r="B24" s="40">
        <v>44</v>
      </c>
      <c r="C24" s="48">
        <f t="shared" si="0"/>
        <v>24.043715846994534</v>
      </c>
    </row>
    <row r="25" spans="1:3" x14ac:dyDescent="0.25">
      <c r="A25" s="3" t="s">
        <v>63</v>
      </c>
      <c r="B25" s="40">
        <v>59</v>
      </c>
      <c r="C25" s="48">
        <f t="shared" si="0"/>
        <v>32.240437158469945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183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390</v>
      </c>
      <c r="C30" s="48">
        <f>(B30/($B$33-$B$32)*100)</f>
        <v>83.690987124463518</v>
      </c>
    </row>
    <row r="31" spans="1:3" x14ac:dyDescent="0.25">
      <c r="A31" s="3" t="s">
        <v>73</v>
      </c>
      <c r="B31" s="40">
        <v>76</v>
      </c>
      <c r="C31" s="48">
        <f>(B31/($B$33-$B$32)*100)</f>
        <v>16.309012875536482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466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95</v>
      </c>
      <c r="C36" s="48">
        <f>(B36/($B$41-$B$40)*100)</f>
        <v>20.386266094420602</v>
      </c>
    </row>
    <row r="37" spans="1:5" x14ac:dyDescent="0.25">
      <c r="A37" s="3" t="s">
        <v>64</v>
      </c>
      <c r="B37" s="54">
        <v>341</v>
      </c>
      <c r="C37" s="48">
        <f>(B37/($B$41-$B$40)*100)</f>
        <v>73.175965665236049</v>
      </c>
    </row>
    <row r="38" spans="1:5" x14ac:dyDescent="0.25">
      <c r="A38" s="3" t="s">
        <v>65</v>
      </c>
      <c r="B38" s="54">
        <v>12</v>
      </c>
      <c r="C38" s="48">
        <f>(B38/($B$41-$B$40)*100)</f>
        <v>2.5751072961373391</v>
      </c>
    </row>
    <row r="39" spans="1:5" x14ac:dyDescent="0.25">
      <c r="A39" s="3" t="s">
        <v>66</v>
      </c>
      <c r="B39" s="54">
        <v>18</v>
      </c>
      <c r="C39" s="48">
        <f>(B39/($B$41-$B$40)*100)</f>
        <v>3.8626609442060089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466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439</v>
      </c>
      <c r="C44" s="51">
        <f>B44/$B$49*100</f>
        <v>60.136986301369866</v>
      </c>
      <c r="D44" s="56"/>
      <c r="E44" s="56"/>
    </row>
    <row r="45" spans="1:5" x14ac:dyDescent="0.25">
      <c r="A45" s="5" t="s">
        <v>102</v>
      </c>
      <c r="B45" s="55">
        <v>41</v>
      </c>
      <c r="C45" s="51">
        <f t="shared" ref="C45:C48" si="1">B45/$B$49*100</f>
        <v>5.6164383561643838</v>
      </c>
      <c r="D45" s="56"/>
      <c r="E45" s="56"/>
    </row>
    <row r="46" spans="1:5" x14ac:dyDescent="0.25">
      <c r="A46" s="5" t="s">
        <v>103</v>
      </c>
      <c r="B46" s="55">
        <v>89</v>
      </c>
      <c r="C46" s="51">
        <f t="shared" si="1"/>
        <v>12.191780821917808</v>
      </c>
    </row>
    <row r="47" spans="1:5" x14ac:dyDescent="0.25">
      <c r="A47" s="5" t="s">
        <v>104</v>
      </c>
      <c r="B47" s="55">
        <v>10</v>
      </c>
      <c r="C47" s="51">
        <f t="shared" si="1"/>
        <v>1.3698630136986301</v>
      </c>
      <c r="D47" s="56"/>
      <c r="E47" s="56"/>
    </row>
    <row r="48" spans="1:5" x14ac:dyDescent="0.25">
      <c r="A48" s="5" t="s">
        <v>105</v>
      </c>
      <c r="B48" s="55">
        <v>151</v>
      </c>
      <c r="C48" s="51">
        <f t="shared" si="1"/>
        <v>20.684931506849317</v>
      </c>
      <c r="D48" s="56"/>
      <c r="E48" s="56"/>
    </row>
    <row r="49" spans="1:5" ht="15.75" thickBot="1" x14ac:dyDescent="0.3">
      <c r="A49" s="17" t="s">
        <v>59</v>
      </c>
      <c r="B49" s="57">
        <f>SUM(B44:B48)</f>
        <v>730</v>
      </c>
      <c r="C49" s="66">
        <f>SUM(C44:C48)</f>
        <v>100</v>
      </c>
      <c r="D49" s="56"/>
      <c r="E49" s="56"/>
    </row>
    <row r="50" spans="1:5" ht="27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lacandón,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39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504</v>
      </c>
      <c r="C5" s="48">
        <f>B5/$B$7*100</f>
        <v>50.501002004008008</v>
      </c>
    </row>
    <row r="6" spans="1:6" x14ac:dyDescent="0.25">
      <c r="A6" s="3" t="s">
        <v>58</v>
      </c>
      <c r="B6" s="40">
        <v>494</v>
      </c>
      <c r="C6" s="48">
        <f>B6/$B$7*100</f>
        <v>49.498997995991985</v>
      </c>
    </row>
    <row r="7" spans="1:6" x14ac:dyDescent="0.25">
      <c r="A7" s="3" t="s">
        <v>70</v>
      </c>
      <c r="B7" s="64">
        <f>B5+B6</f>
        <v>998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72</v>
      </c>
      <c r="C10" s="53">
        <f>(B10/($B$13-$B$12))*100</f>
        <v>7.2361809045226124</v>
      </c>
    </row>
    <row r="11" spans="1:6" x14ac:dyDescent="0.25">
      <c r="A11" s="49" t="s">
        <v>68</v>
      </c>
      <c r="B11" s="32">
        <v>923</v>
      </c>
      <c r="C11" s="53">
        <f>(B11/($B$13-$B$12))*100</f>
        <v>92.763819095477388</v>
      </c>
    </row>
    <row r="12" spans="1:6" x14ac:dyDescent="0.25">
      <c r="A12" s="49" t="s">
        <v>60</v>
      </c>
      <c r="B12" s="40">
        <v>3</v>
      </c>
      <c r="C12" s="48">
        <v>0</v>
      </c>
    </row>
    <row r="13" spans="1:6" x14ac:dyDescent="0.25">
      <c r="A13" s="3" t="s">
        <v>59</v>
      </c>
      <c r="B13" s="64">
        <f>SUM(B10:B12)</f>
        <v>998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187</v>
      </c>
      <c r="C16" s="48">
        <f>(B16/($B$19-$B$18)*100)</f>
        <v>85</v>
      </c>
    </row>
    <row r="17" spans="1:3" x14ac:dyDescent="0.25">
      <c r="A17" s="3" t="s">
        <v>69</v>
      </c>
      <c r="B17" s="32">
        <v>33</v>
      </c>
      <c r="C17" s="48">
        <f>(B17/($B$19-$B$18)*100)</f>
        <v>15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220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19</v>
      </c>
      <c r="C22" s="48">
        <f>(B22/($B$27-$B$26))*100</f>
        <v>8.6757990867579906</v>
      </c>
    </row>
    <row r="23" spans="1:3" x14ac:dyDescent="0.25">
      <c r="A23" s="3" t="s">
        <v>76</v>
      </c>
      <c r="B23" s="40">
        <v>30</v>
      </c>
      <c r="C23" s="48">
        <f t="shared" ref="C23:C25" si="0">(B23/($B$27-$B$26))*100</f>
        <v>13.698630136986301</v>
      </c>
    </row>
    <row r="24" spans="1:3" x14ac:dyDescent="0.25">
      <c r="A24" s="3" t="s">
        <v>62</v>
      </c>
      <c r="B24" s="40">
        <v>145</v>
      </c>
      <c r="C24" s="48">
        <f t="shared" si="0"/>
        <v>66.210045662100455</v>
      </c>
    </row>
    <row r="25" spans="1:3" x14ac:dyDescent="0.25">
      <c r="A25" s="3" t="s">
        <v>63</v>
      </c>
      <c r="B25" s="40">
        <v>25</v>
      </c>
      <c r="C25" s="48">
        <f t="shared" si="0"/>
        <v>11.415525114155251</v>
      </c>
    </row>
    <row r="26" spans="1:3" x14ac:dyDescent="0.25">
      <c r="A26" s="3" t="s">
        <v>60</v>
      </c>
      <c r="B26" s="40">
        <v>1</v>
      </c>
      <c r="C26" s="48">
        <v>0</v>
      </c>
    </row>
    <row r="27" spans="1:3" x14ac:dyDescent="0.25">
      <c r="A27" s="3" t="s">
        <v>59</v>
      </c>
      <c r="B27" s="64">
        <f>SUM(B22:B26)</f>
        <v>220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445</v>
      </c>
      <c r="C30" s="48">
        <f>(B30/($B$33-$B$32)*100)</f>
        <v>63.210227272727273</v>
      </c>
    </row>
    <row r="31" spans="1:3" x14ac:dyDescent="0.25">
      <c r="A31" s="3" t="s">
        <v>73</v>
      </c>
      <c r="B31" s="40">
        <v>259</v>
      </c>
      <c r="C31" s="48">
        <f>(B31/($B$33-$B$32)*100)</f>
        <v>36.789772727272727</v>
      </c>
    </row>
    <row r="32" spans="1:3" x14ac:dyDescent="0.25">
      <c r="A32" s="3" t="s">
        <v>60</v>
      </c>
      <c r="B32" s="40">
        <v>5</v>
      </c>
      <c r="C32" s="48">
        <v>0</v>
      </c>
    </row>
    <row r="33" spans="1:5" x14ac:dyDescent="0.25">
      <c r="A33" s="3" t="s">
        <v>59</v>
      </c>
      <c r="B33" s="64">
        <f>SUM(B30:B32)</f>
        <v>709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263</v>
      </c>
      <c r="C36" s="48">
        <f>(B36/($B$41-$B$40)*100)</f>
        <v>37.094499294781379</v>
      </c>
    </row>
    <row r="37" spans="1:5" x14ac:dyDescent="0.25">
      <c r="A37" s="3" t="s">
        <v>64</v>
      </c>
      <c r="B37" s="54">
        <v>381</v>
      </c>
      <c r="C37" s="48">
        <f>(B37/($B$41-$B$40)*100)</f>
        <v>53.737658674189007</v>
      </c>
    </row>
    <row r="38" spans="1:5" x14ac:dyDescent="0.25">
      <c r="A38" s="3" t="s">
        <v>65</v>
      </c>
      <c r="B38" s="54">
        <v>54</v>
      </c>
      <c r="C38" s="48">
        <f>(B38/($B$41-$B$40)*100)</f>
        <v>7.6163610719322996</v>
      </c>
    </row>
    <row r="39" spans="1:5" x14ac:dyDescent="0.25">
      <c r="A39" s="3" t="s">
        <v>66</v>
      </c>
      <c r="B39" s="54">
        <v>11</v>
      </c>
      <c r="C39" s="48">
        <f>(B39/($B$41-$B$40)*100)</f>
        <v>1.5514809590973202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709</v>
      </c>
      <c r="C41" s="64">
        <f>SUM(C36:C40)</f>
        <v>100.00000000000001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923</v>
      </c>
      <c r="C44" s="51">
        <f>B44/$B$49*100</f>
        <v>92.484969939879761</v>
      </c>
      <c r="D44" s="56"/>
      <c r="E44" s="56"/>
    </row>
    <row r="45" spans="1:5" x14ac:dyDescent="0.25">
      <c r="A45" s="5" t="s">
        <v>102</v>
      </c>
      <c r="B45" s="55">
        <v>34</v>
      </c>
      <c r="C45" s="51">
        <f t="shared" ref="C45:C48" si="1">B45/$B$49*100</f>
        <v>3.4068136272545089</v>
      </c>
      <c r="D45" s="56"/>
      <c r="E45" s="56"/>
    </row>
    <row r="46" spans="1:5" x14ac:dyDescent="0.25">
      <c r="A46" s="5" t="s">
        <v>103</v>
      </c>
      <c r="B46" s="55">
        <v>23</v>
      </c>
      <c r="C46" s="51">
        <f t="shared" si="1"/>
        <v>2.3046092184368736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18</v>
      </c>
      <c r="C48" s="51">
        <f t="shared" si="1"/>
        <v>1.8036072144288577</v>
      </c>
      <c r="D48" s="56"/>
      <c r="E48" s="56"/>
    </row>
    <row r="49" spans="1:5" ht="15.75" thickBot="1" x14ac:dyDescent="0.3">
      <c r="A49" s="17" t="s">
        <v>59</v>
      </c>
      <c r="B49" s="57">
        <f>SUM(B44:B48)</f>
        <v>998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Awakateko,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55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13</v>
      </c>
      <c r="C5" s="48">
        <f>B5/$B$7*100</f>
        <v>76.470588235294116</v>
      </c>
    </row>
    <row r="6" spans="1:6" x14ac:dyDescent="0.25">
      <c r="A6" s="3" t="s">
        <v>58</v>
      </c>
      <c r="B6" s="40">
        <v>4</v>
      </c>
      <c r="C6" s="48">
        <f>B6/$B$7*100</f>
        <v>23.52941176470588</v>
      </c>
    </row>
    <row r="7" spans="1:6" x14ac:dyDescent="0.25">
      <c r="A7" s="3" t="s">
        <v>70</v>
      </c>
      <c r="B7" s="64">
        <f>B5+B6</f>
        <v>17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14</v>
      </c>
      <c r="C11" s="53">
        <f>(B11/($B$13-$B$12))*100</f>
        <v>100</v>
      </c>
    </row>
    <row r="12" spans="1:6" x14ac:dyDescent="0.25">
      <c r="A12" s="49" t="s">
        <v>60</v>
      </c>
      <c r="B12" s="40">
        <v>3</v>
      </c>
      <c r="C12" s="48">
        <v>0</v>
      </c>
    </row>
    <row r="13" spans="1:6" x14ac:dyDescent="0.25">
      <c r="A13" s="3" t="s">
        <v>59</v>
      </c>
      <c r="B13" s="64">
        <f>SUM(B10:B12)</f>
        <v>17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0</v>
      </c>
      <c r="C16" s="48">
        <f>(B16/($B$19-$B$18)*100)</f>
        <v>0</v>
      </c>
    </row>
    <row r="17" spans="1:4" x14ac:dyDescent="0.25">
      <c r="A17" s="3" t="s">
        <v>69</v>
      </c>
      <c r="B17" s="32">
        <v>3</v>
      </c>
      <c r="C17" s="48">
        <f>(B17/($B$19-$B$18)*100)</f>
        <v>100</v>
      </c>
    </row>
    <row r="18" spans="1:4" x14ac:dyDescent="0.25">
      <c r="A18" s="3" t="s">
        <v>60</v>
      </c>
      <c r="B18" s="40">
        <v>0</v>
      </c>
      <c r="C18" s="48">
        <v>0</v>
      </c>
    </row>
    <row r="19" spans="1:4" x14ac:dyDescent="0.25">
      <c r="A19" s="3" t="s">
        <v>59</v>
      </c>
      <c r="B19" s="64">
        <f>SUM(B16:B18)</f>
        <v>3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3</v>
      </c>
      <c r="C22" s="48">
        <f>(B22/($B$27-$B$26))*100</f>
        <v>100</v>
      </c>
    </row>
    <row r="23" spans="1:4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4" x14ac:dyDescent="0.25">
      <c r="A24" s="3" t="s">
        <v>62</v>
      </c>
      <c r="B24" s="40">
        <v>0</v>
      </c>
      <c r="C24" s="48">
        <f t="shared" si="0"/>
        <v>0</v>
      </c>
    </row>
    <row r="25" spans="1:4" x14ac:dyDescent="0.25">
      <c r="A25" s="3" t="s">
        <v>63</v>
      </c>
      <c r="B25" s="40">
        <v>0</v>
      </c>
      <c r="C25" s="48">
        <f t="shared" si="0"/>
        <v>0</v>
      </c>
    </row>
    <row r="26" spans="1:4" x14ac:dyDescent="0.25">
      <c r="A26" s="3" t="s">
        <v>60</v>
      </c>
      <c r="B26" s="40">
        <v>0</v>
      </c>
      <c r="C26" s="48">
        <v>0</v>
      </c>
    </row>
    <row r="27" spans="1:4" x14ac:dyDescent="0.25">
      <c r="A27" s="3" t="s">
        <v>59</v>
      </c>
      <c r="B27" s="64">
        <f>SUM(B22:B26)</f>
        <v>3</v>
      </c>
      <c r="C27" s="64">
        <f>SUM(C22:C26)</f>
        <v>100</v>
      </c>
      <c r="D27" s="33" t="s">
        <v>53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8</v>
      </c>
      <c r="C30" s="48">
        <f>(B30/($B$33-$B$32)*100)</f>
        <v>57.142857142857139</v>
      </c>
    </row>
    <row r="31" spans="1:4" x14ac:dyDescent="0.25">
      <c r="A31" s="3" t="s">
        <v>73</v>
      </c>
      <c r="B31" s="40">
        <v>6</v>
      </c>
      <c r="C31" s="48">
        <f>(B31/($B$33-$B$32)*100)</f>
        <v>42.857142857142854</v>
      </c>
    </row>
    <row r="32" spans="1:4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40">
        <f>SUM(B30:B32)</f>
        <v>14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</v>
      </c>
      <c r="C36" s="48">
        <f>(B36/($B$41-$B$40)*100)</f>
        <v>21.428571428571427</v>
      </c>
    </row>
    <row r="37" spans="1:5" x14ac:dyDescent="0.25">
      <c r="A37" s="3" t="s">
        <v>64</v>
      </c>
      <c r="B37" s="54">
        <v>11</v>
      </c>
      <c r="C37" s="48">
        <f>(B37/($B$41-$B$40)*100)</f>
        <v>78.571428571428569</v>
      </c>
    </row>
    <row r="38" spans="1:5" x14ac:dyDescent="0.25">
      <c r="A38" s="3" t="s">
        <v>65</v>
      </c>
      <c r="B38" s="54">
        <v>0</v>
      </c>
      <c r="C38" s="48">
        <f>(B38/($B$41-$B$40)*100)</f>
        <v>0</v>
      </c>
    </row>
    <row r="39" spans="1:5" x14ac:dyDescent="0.25">
      <c r="A39" s="3" t="s">
        <v>66</v>
      </c>
      <c r="B39" s="54">
        <v>0</v>
      </c>
      <c r="C39" s="48">
        <f>(B39/($B$41-$B$40)*100)</f>
        <v>0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14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11</v>
      </c>
      <c r="C44" s="51">
        <f>B44/$B$49*100</f>
        <v>64.705882352941174</v>
      </c>
    </row>
    <row r="45" spans="1:5" x14ac:dyDescent="0.25">
      <c r="A45" s="5" t="s">
        <v>102</v>
      </c>
      <c r="B45" s="55">
        <v>0</v>
      </c>
      <c r="C45" s="51">
        <f t="shared" ref="C45:C48" si="1">B45/$B$49*100</f>
        <v>0</v>
      </c>
      <c r="D45" s="56"/>
      <c r="E45" s="56"/>
    </row>
    <row r="46" spans="1:5" x14ac:dyDescent="0.25">
      <c r="A46" s="5" t="s">
        <v>103</v>
      </c>
      <c r="B46" s="55">
        <v>6</v>
      </c>
      <c r="C46" s="51">
        <f t="shared" si="1"/>
        <v>35.294117647058826</v>
      </c>
      <c r="D46" s="56"/>
      <c r="E46" s="56"/>
    </row>
    <row r="47" spans="1:5" x14ac:dyDescent="0.25">
      <c r="A47" s="5" t="s">
        <v>104</v>
      </c>
      <c r="B47" s="55">
        <v>0</v>
      </c>
      <c r="C47" s="51">
        <f t="shared" si="1"/>
        <v>0</v>
      </c>
    </row>
    <row r="48" spans="1:5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17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ht="15" customHeight="1" x14ac:dyDescent="0.25">
      <c r="A52" s="34" t="s">
        <v>47</v>
      </c>
      <c r="B52" s="35"/>
      <c r="C52" s="35"/>
      <c r="D52" s="56"/>
      <c r="E52" s="56"/>
    </row>
  </sheetData>
  <mergeCells count="3">
    <mergeCell ref="A1:C1"/>
    <mergeCell ref="A50:C50"/>
    <mergeCell ref="D8:F8"/>
  </mergeCells>
  <phoneticPr fontId="14" type="noConversion"/>
  <pageMargins left="0.7" right="0.7" top="0.75" bottom="0.75" header="0.3" footer="0.3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Mam,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17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6001</v>
      </c>
      <c r="C5" s="48">
        <f>B5/$B$7*100</f>
        <v>52.70044787916045</v>
      </c>
    </row>
    <row r="6" spans="1:6" x14ac:dyDescent="0.25">
      <c r="A6" s="3" t="s">
        <v>58</v>
      </c>
      <c r="B6" s="40">
        <v>5386</v>
      </c>
      <c r="C6" s="48">
        <f>B6/$B$7*100</f>
        <v>47.299552120839557</v>
      </c>
    </row>
    <row r="7" spans="1:6" x14ac:dyDescent="0.25">
      <c r="A7" s="3" t="s">
        <v>70</v>
      </c>
      <c r="B7" s="64">
        <f>B5+B6</f>
        <v>11387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110</v>
      </c>
      <c r="C10" s="53">
        <f>(B10/($B$13-$B$12))*100</f>
        <v>0.98974266690660428</v>
      </c>
    </row>
    <row r="11" spans="1:6" x14ac:dyDescent="0.25">
      <c r="A11" s="49" t="s">
        <v>68</v>
      </c>
      <c r="B11" s="32">
        <v>11004</v>
      </c>
      <c r="C11" s="53">
        <f>(B11/($B$13-$B$12))*100</f>
        <v>99.010257333093392</v>
      </c>
    </row>
    <row r="12" spans="1:6" x14ac:dyDescent="0.25">
      <c r="A12" s="49" t="s">
        <v>60</v>
      </c>
      <c r="B12" s="40">
        <v>273</v>
      </c>
      <c r="C12" s="48">
        <v>0</v>
      </c>
    </row>
    <row r="13" spans="1:6" x14ac:dyDescent="0.25">
      <c r="A13" s="3" t="s">
        <v>59</v>
      </c>
      <c r="B13" s="64">
        <f>SUM(B10:B12)</f>
        <v>11387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687</v>
      </c>
      <c r="C16" s="48">
        <f>(B16/($B$19-$B$18)*100)</f>
        <v>76.418242491657395</v>
      </c>
    </row>
    <row r="17" spans="1:4" x14ac:dyDescent="0.25">
      <c r="A17" s="3" t="s">
        <v>69</v>
      </c>
      <c r="B17" s="32">
        <v>212</v>
      </c>
      <c r="C17" s="48">
        <f>(B17/($B$19-$B$18)*100)</f>
        <v>23.581757508342601</v>
      </c>
    </row>
    <row r="18" spans="1:4" x14ac:dyDescent="0.25">
      <c r="A18" s="3" t="s">
        <v>60</v>
      </c>
      <c r="B18" s="40">
        <v>0</v>
      </c>
      <c r="C18" s="48">
        <v>0</v>
      </c>
    </row>
    <row r="19" spans="1:4" x14ac:dyDescent="0.25">
      <c r="A19" s="3" t="s">
        <v>59</v>
      </c>
      <c r="B19" s="64">
        <f>SUM(B16:B18)</f>
        <v>899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76</v>
      </c>
      <c r="C22" s="48">
        <f>(B22/($B$27-$B$26))*100</f>
        <v>8.4538375973303665</v>
      </c>
    </row>
    <row r="23" spans="1:4" x14ac:dyDescent="0.25">
      <c r="A23" s="3" t="s">
        <v>76</v>
      </c>
      <c r="B23" s="40">
        <v>47</v>
      </c>
      <c r="C23" s="48">
        <f t="shared" ref="C23:C25" si="0">(B23/($B$27-$B$26))*100</f>
        <v>5.2280311457174644</v>
      </c>
    </row>
    <row r="24" spans="1:4" x14ac:dyDescent="0.25">
      <c r="A24" s="3" t="s">
        <v>62</v>
      </c>
      <c r="B24" s="40">
        <v>636</v>
      </c>
      <c r="C24" s="48">
        <f t="shared" si="0"/>
        <v>70.745272525027815</v>
      </c>
    </row>
    <row r="25" spans="1:4" x14ac:dyDescent="0.25">
      <c r="A25" s="3" t="s">
        <v>63</v>
      </c>
      <c r="B25" s="40">
        <v>140</v>
      </c>
      <c r="C25" s="48">
        <f t="shared" si="0"/>
        <v>15.572858731924361</v>
      </c>
    </row>
    <row r="26" spans="1:4" x14ac:dyDescent="0.25">
      <c r="A26" s="3" t="s">
        <v>60</v>
      </c>
      <c r="B26" s="40">
        <v>0</v>
      </c>
      <c r="C26" s="48">
        <v>0</v>
      </c>
      <c r="D26" s="33" t="s">
        <v>53</v>
      </c>
    </row>
    <row r="27" spans="1:4" x14ac:dyDescent="0.25">
      <c r="A27" s="3" t="s">
        <v>59</v>
      </c>
      <c r="B27" s="64">
        <f>SUM(B22:B26)</f>
        <v>899</v>
      </c>
      <c r="C27" s="64">
        <f>SUM(C22:C26)</f>
        <v>100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6831</v>
      </c>
      <c r="C30" s="48">
        <f>(B30/($B$33-$B$32)*100)</f>
        <v>67.486662714878491</v>
      </c>
    </row>
    <row r="31" spans="1:4" x14ac:dyDescent="0.25">
      <c r="A31" s="3" t="s">
        <v>73</v>
      </c>
      <c r="B31" s="40">
        <v>3291</v>
      </c>
      <c r="C31" s="48">
        <f>(B31/($B$33-$B$32)*100)</f>
        <v>32.513337285121516</v>
      </c>
    </row>
    <row r="32" spans="1:4" x14ac:dyDescent="0.25">
      <c r="A32" s="3" t="s">
        <v>60</v>
      </c>
      <c r="B32" s="40">
        <v>194</v>
      </c>
      <c r="C32" s="48">
        <v>0</v>
      </c>
    </row>
    <row r="33" spans="1:5" x14ac:dyDescent="0.25">
      <c r="A33" s="3" t="s">
        <v>59</v>
      </c>
      <c r="B33" s="64">
        <f>SUM(B30:B32)</f>
        <v>10316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3410</v>
      </c>
      <c r="C36" s="48">
        <f>(B36/($B$41-$B$40)*100)</f>
        <v>33.07147706333042</v>
      </c>
    </row>
    <row r="37" spans="1:5" x14ac:dyDescent="0.25">
      <c r="A37" s="3" t="s">
        <v>64</v>
      </c>
      <c r="B37" s="54">
        <v>5893</v>
      </c>
      <c r="C37" s="48">
        <f>(B37/($B$41-$B$40)*100)</f>
        <v>57.152555523227619</v>
      </c>
    </row>
    <row r="38" spans="1:5" x14ac:dyDescent="0.25">
      <c r="A38" s="3" t="s">
        <v>65</v>
      </c>
      <c r="B38" s="54">
        <v>747</v>
      </c>
      <c r="C38" s="48">
        <f>(B38/($B$41-$B$40)*100)</f>
        <v>7.2446901367471632</v>
      </c>
    </row>
    <row r="39" spans="1:5" x14ac:dyDescent="0.25">
      <c r="A39" s="3" t="s">
        <v>66</v>
      </c>
      <c r="B39" s="54">
        <v>261</v>
      </c>
      <c r="C39" s="48">
        <f>(B39/($B$41-$B$40)*100)</f>
        <v>2.5312772766947917</v>
      </c>
    </row>
    <row r="40" spans="1:5" ht="15" customHeight="1" x14ac:dyDescent="0.25">
      <c r="A40" s="3" t="s">
        <v>60</v>
      </c>
      <c r="B40" s="54">
        <v>5</v>
      </c>
      <c r="C40" s="48">
        <v>0</v>
      </c>
    </row>
    <row r="41" spans="1:5" ht="15" customHeight="1" x14ac:dyDescent="0.25">
      <c r="A41" s="3" t="s">
        <v>59</v>
      </c>
      <c r="B41" s="54">
        <f>SUM(B35:B40)</f>
        <v>10316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8089</v>
      </c>
      <c r="C44" s="51">
        <f>B44/$B$49*100</f>
        <v>71.037147624484064</v>
      </c>
      <c r="D44" s="56"/>
      <c r="E44" s="56"/>
    </row>
    <row r="45" spans="1:5" x14ac:dyDescent="0.25">
      <c r="A45" s="5" t="s">
        <v>102</v>
      </c>
      <c r="B45" s="55">
        <v>585</v>
      </c>
      <c r="C45" s="51">
        <f t="shared" ref="C45:C48" si="1">B45/$B$49*100</f>
        <v>5.1374374286467024</v>
      </c>
      <c r="D45" s="56"/>
      <c r="E45" s="56"/>
    </row>
    <row r="46" spans="1:5" x14ac:dyDescent="0.25">
      <c r="A46" s="5" t="s">
        <v>103</v>
      </c>
      <c r="B46" s="55">
        <v>449</v>
      </c>
      <c r="C46" s="51">
        <f t="shared" si="1"/>
        <v>3.9430930007903751</v>
      </c>
    </row>
    <row r="47" spans="1:5" x14ac:dyDescent="0.25">
      <c r="A47" s="5" t="s">
        <v>104</v>
      </c>
      <c r="B47" s="55">
        <v>8</v>
      </c>
      <c r="C47" s="51">
        <f t="shared" si="1"/>
        <v>7.0255554579783969E-2</v>
      </c>
      <c r="D47" s="56"/>
      <c r="E47" s="56"/>
    </row>
    <row r="48" spans="1:5" x14ac:dyDescent="0.25">
      <c r="A48" s="5" t="s">
        <v>105</v>
      </c>
      <c r="B48" s="55">
        <v>2256</v>
      </c>
      <c r="C48" s="51">
        <f t="shared" si="1"/>
        <v>19.812066391499076</v>
      </c>
      <c r="D48" s="56"/>
      <c r="E48" s="56"/>
    </row>
    <row r="49" spans="1:5" ht="15.75" thickBot="1" x14ac:dyDescent="0.3">
      <c r="A49" s="17" t="s">
        <v>59</v>
      </c>
      <c r="B49" s="57">
        <f>SUM(B44:B48)</f>
        <v>11387</v>
      </c>
      <c r="C49" s="66">
        <f>SUM(C44:C48)</f>
        <v>100</v>
      </c>
      <c r="D49" s="56"/>
      <c r="E49" s="56"/>
    </row>
    <row r="50" spans="1:5" ht="22.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matlatzinca,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93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783</v>
      </c>
      <c r="C5" s="48">
        <f>B5/$B$7*100</f>
        <v>49.936224489795919</v>
      </c>
    </row>
    <row r="6" spans="1:6" x14ac:dyDescent="0.25">
      <c r="A6" s="3" t="s">
        <v>58</v>
      </c>
      <c r="B6" s="40">
        <v>785</v>
      </c>
      <c r="C6" s="48">
        <f>B6/$B$7*100</f>
        <v>50.063775510204081</v>
      </c>
    </row>
    <row r="7" spans="1:6" x14ac:dyDescent="0.25">
      <c r="A7" s="3" t="s">
        <v>70</v>
      </c>
      <c r="B7" s="64">
        <f>B5+B6</f>
        <v>1568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1412</v>
      </c>
      <c r="C11" s="53">
        <f>(B11/($B$13-$B$12))*100</f>
        <v>100</v>
      </c>
    </row>
    <row r="12" spans="1:6" x14ac:dyDescent="0.25">
      <c r="A12" s="49" t="s">
        <v>60</v>
      </c>
      <c r="B12" s="40">
        <v>156</v>
      </c>
      <c r="C12" s="48">
        <v>0</v>
      </c>
    </row>
    <row r="13" spans="1:6" x14ac:dyDescent="0.25">
      <c r="A13" s="3" t="s">
        <v>59</v>
      </c>
      <c r="B13" s="64">
        <f>SUM(B10:B12)</f>
        <v>1568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63</v>
      </c>
      <c r="C16" s="48">
        <f>(B16/($B$19-$B$18)*100)</f>
        <v>72.41379310344827</v>
      </c>
    </row>
    <row r="17" spans="1:3" x14ac:dyDescent="0.25">
      <c r="A17" s="3" t="s">
        <v>69</v>
      </c>
      <c r="B17" s="32">
        <v>24</v>
      </c>
      <c r="C17" s="48">
        <f>(B17/($B$19-$B$18)*100)</f>
        <v>27.586206896551722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87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75</v>
      </c>
      <c r="C24" s="48">
        <f t="shared" si="0"/>
        <v>86.206896551724128</v>
      </c>
    </row>
    <row r="25" spans="1:3" x14ac:dyDescent="0.25">
      <c r="A25" s="3" t="s">
        <v>63</v>
      </c>
      <c r="B25" s="40">
        <v>12</v>
      </c>
      <c r="C25" s="48">
        <f t="shared" si="0"/>
        <v>13.793103448275861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87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1145</v>
      </c>
      <c r="C30" s="48">
        <f>(B30/($B$33-$B$32)*100)</f>
        <v>78.478409869773813</v>
      </c>
    </row>
    <row r="31" spans="1:3" x14ac:dyDescent="0.25">
      <c r="A31" s="3" t="s">
        <v>73</v>
      </c>
      <c r="B31" s="40">
        <v>314</v>
      </c>
      <c r="C31" s="48">
        <f>(B31/($B$33-$B$32)*100)</f>
        <v>21.52159013022618</v>
      </c>
    </row>
    <row r="32" spans="1:3" x14ac:dyDescent="0.25">
      <c r="A32" s="3" t="s">
        <v>60</v>
      </c>
      <c r="B32" s="40">
        <v>10</v>
      </c>
      <c r="C32" s="48">
        <v>0</v>
      </c>
    </row>
    <row r="33" spans="1:5" x14ac:dyDescent="0.25">
      <c r="A33" s="3" t="s">
        <v>59</v>
      </c>
      <c r="B33" s="64">
        <f>SUM(B30:B32)</f>
        <v>1469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215</v>
      </c>
      <c r="C36" s="48">
        <f>(B36/($B$41-$B$40)*100)</f>
        <v>14.635806671204902</v>
      </c>
    </row>
    <row r="37" spans="1:5" x14ac:dyDescent="0.25">
      <c r="A37" s="3" t="s">
        <v>64</v>
      </c>
      <c r="B37" s="54">
        <v>1170</v>
      </c>
      <c r="C37" s="48">
        <f>(B37/($B$41-$B$40)*100)</f>
        <v>79.646017699115049</v>
      </c>
    </row>
    <row r="38" spans="1:5" x14ac:dyDescent="0.25">
      <c r="A38" s="3" t="s">
        <v>65</v>
      </c>
      <c r="B38" s="54">
        <v>66</v>
      </c>
      <c r="C38" s="48">
        <f>(B38/($B$41-$B$40)*100)</f>
        <v>4.4928522804629001</v>
      </c>
    </row>
    <row r="39" spans="1:5" x14ac:dyDescent="0.25">
      <c r="A39" s="3" t="s">
        <v>66</v>
      </c>
      <c r="B39" s="54">
        <v>18</v>
      </c>
      <c r="C39" s="48">
        <f>(B39/($B$41-$B$40)*100)</f>
        <v>1.2253233492171545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1469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1137</v>
      </c>
      <c r="C44" s="51">
        <f>B44/$B$49*100</f>
        <v>72.512755102040813</v>
      </c>
      <c r="D44" s="56"/>
      <c r="E44" s="56"/>
    </row>
    <row r="45" spans="1:5" x14ac:dyDescent="0.25">
      <c r="A45" s="5" t="s">
        <v>102</v>
      </c>
      <c r="B45" s="55">
        <v>7</v>
      </c>
      <c r="C45" s="51">
        <f t="shared" ref="C45:C48" si="1">B45/$B$49*100</f>
        <v>0.4464285714285714</v>
      </c>
      <c r="D45" s="56"/>
      <c r="E45" s="56"/>
    </row>
    <row r="46" spans="1:5" x14ac:dyDescent="0.25">
      <c r="A46" s="5" t="s">
        <v>103</v>
      </c>
      <c r="B46" s="55">
        <v>4</v>
      </c>
      <c r="C46" s="51">
        <f t="shared" si="1"/>
        <v>0.25510204081632654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420</v>
      </c>
      <c r="C48" s="51">
        <f t="shared" si="1"/>
        <v>26.785714285714285</v>
      </c>
      <c r="D48" s="56"/>
      <c r="E48" s="56"/>
    </row>
    <row r="49" spans="1:5" ht="15.75" thickBot="1" x14ac:dyDescent="0.3">
      <c r="A49" s="17" t="s">
        <v>59</v>
      </c>
      <c r="B49" s="57">
        <f>SUM(B44:B48)</f>
        <v>1568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maya,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38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439657</v>
      </c>
      <c r="C5" s="48">
        <f>B5/$B$7*100</f>
        <v>51.146279637089975</v>
      </c>
    </row>
    <row r="6" spans="1:6" x14ac:dyDescent="0.25">
      <c r="A6" s="3" t="s">
        <v>58</v>
      </c>
      <c r="B6" s="40">
        <v>419950</v>
      </c>
      <c r="C6" s="48">
        <f>B6/$B$7*100</f>
        <v>48.853720362910025</v>
      </c>
    </row>
    <row r="7" spans="1:6" x14ac:dyDescent="0.25">
      <c r="A7" s="3" t="s">
        <v>70</v>
      </c>
      <c r="B7" s="64">
        <f>B5+B6</f>
        <v>859607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35184</v>
      </c>
      <c r="C10" s="53">
        <f>(B10/($B$13-$B$12))*100</f>
        <v>4.1695453958306912</v>
      </c>
    </row>
    <row r="11" spans="1:6" x14ac:dyDescent="0.25">
      <c r="A11" s="49" t="s">
        <v>68</v>
      </c>
      <c r="B11" s="32">
        <v>808649</v>
      </c>
      <c r="C11" s="53">
        <f>(B11/($B$13-$B$12))*100</f>
        <v>95.830454604169319</v>
      </c>
    </row>
    <row r="12" spans="1:6" x14ac:dyDescent="0.25">
      <c r="A12" s="49" t="s">
        <v>60</v>
      </c>
      <c r="B12" s="40">
        <v>15774</v>
      </c>
      <c r="C12" s="48">
        <v>0</v>
      </c>
    </row>
    <row r="13" spans="1:6" x14ac:dyDescent="0.25">
      <c r="A13" s="3" t="s">
        <v>59</v>
      </c>
      <c r="B13" s="64">
        <f>SUM(B10:B12)</f>
        <v>859607</v>
      </c>
      <c r="C13" s="64">
        <f>SUM(C10:C12)</f>
        <v>100.00000000000001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67489</v>
      </c>
      <c r="C16" s="48">
        <f>(B16/($B$19-$B$18)*100)</f>
        <v>96.17516708705628</v>
      </c>
    </row>
    <row r="17" spans="1:3" x14ac:dyDescent="0.25">
      <c r="A17" s="3" t="s">
        <v>69</v>
      </c>
      <c r="B17" s="32">
        <v>2684</v>
      </c>
      <c r="C17" s="48">
        <f>(B17/($B$19-$B$18)*100)</f>
        <v>3.8248329129437248</v>
      </c>
    </row>
    <row r="18" spans="1:3" x14ac:dyDescent="0.25">
      <c r="A18" s="3" t="s">
        <v>60</v>
      </c>
      <c r="B18" s="40">
        <v>21</v>
      </c>
      <c r="C18" s="48">
        <v>0</v>
      </c>
    </row>
    <row r="19" spans="1:3" x14ac:dyDescent="0.25">
      <c r="A19" s="3" t="s">
        <v>59</v>
      </c>
      <c r="B19" s="64">
        <f>SUM(B16:B18)</f>
        <v>70194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576</v>
      </c>
      <c r="C22" s="48">
        <f>(B22/($B$27-$B$26))*100</f>
        <v>0.8228101251357065</v>
      </c>
    </row>
    <row r="23" spans="1:3" x14ac:dyDescent="0.25">
      <c r="A23" s="3" t="s">
        <v>76</v>
      </c>
      <c r="B23" s="40">
        <v>6531</v>
      </c>
      <c r="C23" s="48">
        <f t="shared" ref="C23:C25" si="0">(B23/($B$27-$B$26))*100</f>
        <v>9.3294668876064222</v>
      </c>
    </row>
    <row r="24" spans="1:3" x14ac:dyDescent="0.25">
      <c r="A24" s="3" t="s">
        <v>62</v>
      </c>
      <c r="B24" s="40">
        <v>51973</v>
      </c>
      <c r="C24" s="48">
        <f t="shared" si="0"/>
        <v>74.242900405691103</v>
      </c>
    </row>
    <row r="25" spans="1:3" x14ac:dyDescent="0.25">
      <c r="A25" s="3" t="s">
        <v>63</v>
      </c>
      <c r="B25" s="40">
        <v>10924</v>
      </c>
      <c r="C25" s="48">
        <f t="shared" si="0"/>
        <v>15.604822581566768</v>
      </c>
    </row>
    <row r="26" spans="1:3" x14ac:dyDescent="0.25">
      <c r="A26" s="3" t="s">
        <v>60</v>
      </c>
      <c r="B26" s="40">
        <v>190</v>
      </c>
      <c r="C26" s="48">
        <v>0</v>
      </c>
    </row>
    <row r="27" spans="1:3" x14ac:dyDescent="0.25">
      <c r="A27" s="3" t="s">
        <v>59</v>
      </c>
      <c r="B27" s="64">
        <f>SUM(B22:B26)</f>
        <v>70194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644036</v>
      </c>
      <c r="C30" s="48">
        <f>(B30/($B$33-$B$32)*100)</f>
        <v>83.778566373891678</v>
      </c>
    </row>
    <row r="31" spans="1:3" x14ac:dyDescent="0.25">
      <c r="A31" s="3" t="s">
        <v>73</v>
      </c>
      <c r="B31" s="40">
        <v>124700</v>
      </c>
      <c r="C31" s="48">
        <f>(B31/($B$33-$B$32)*100)</f>
        <v>16.221433626108315</v>
      </c>
    </row>
    <row r="32" spans="1:3" x14ac:dyDescent="0.25">
      <c r="A32" s="3" t="s">
        <v>60</v>
      </c>
      <c r="B32" s="40">
        <v>7250</v>
      </c>
      <c r="C32" s="48">
        <v>0</v>
      </c>
    </row>
    <row r="33" spans="1:5" x14ac:dyDescent="0.25">
      <c r="A33" s="3" t="s">
        <v>59</v>
      </c>
      <c r="B33" s="64">
        <f>SUM(B30:B32)</f>
        <v>775986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111486</v>
      </c>
      <c r="C36" s="48">
        <f>(B36/($B$41-$B$40)*100)</f>
        <v>14.381745918102764</v>
      </c>
    </row>
    <row r="37" spans="1:5" x14ac:dyDescent="0.25">
      <c r="A37" s="3" t="s">
        <v>64</v>
      </c>
      <c r="B37" s="54">
        <v>533612</v>
      </c>
      <c r="C37" s="48">
        <f>(B37/($B$41-$B$40)*100)</f>
        <v>68.836196498669352</v>
      </c>
    </row>
    <row r="38" spans="1:5" x14ac:dyDescent="0.25">
      <c r="A38" s="3" t="s">
        <v>65</v>
      </c>
      <c r="B38" s="54">
        <v>80107</v>
      </c>
      <c r="C38" s="48">
        <f>(B38/($B$41-$B$40)*100)</f>
        <v>10.333840305163502</v>
      </c>
    </row>
    <row r="39" spans="1:5" x14ac:dyDescent="0.25">
      <c r="A39" s="3" t="s">
        <v>66</v>
      </c>
      <c r="B39" s="54">
        <v>49986</v>
      </c>
      <c r="C39" s="48">
        <f>(B39/($B$41-$B$40)*100)</f>
        <v>6.4482172780643738</v>
      </c>
    </row>
    <row r="40" spans="1:5" x14ac:dyDescent="0.25">
      <c r="A40" s="3" t="s">
        <v>60</v>
      </c>
      <c r="B40" s="54">
        <v>795</v>
      </c>
      <c r="C40" s="48">
        <v>0</v>
      </c>
    </row>
    <row r="41" spans="1:5" x14ac:dyDescent="0.25">
      <c r="A41" s="3" t="s">
        <v>59</v>
      </c>
      <c r="B41" s="54">
        <f>SUM(B35:B40)</f>
        <v>775986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277538</v>
      </c>
      <c r="C44" s="51">
        <f>B44/$B$49*100</f>
        <v>32.286614697181385</v>
      </c>
      <c r="D44" s="56"/>
      <c r="E44" s="56"/>
    </row>
    <row r="45" spans="1:5" x14ac:dyDescent="0.25">
      <c r="A45" s="5" t="s">
        <v>102</v>
      </c>
      <c r="B45" s="55">
        <v>267890</v>
      </c>
      <c r="C45" s="51">
        <f t="shared" ref="C45:C48" si="1">B45/$B$49*100</f>
        <v>31.164241333539628</v>
      </c>
      <c r="D45" s="56"/>
      <c r="E45" s="56"/>
    </row>
    <row r="46" spans="1:5" x14ac:dyDescent="0.25">
      <c r="A46" s="5" t="s">
        <v>103</v>
      </c>
      <c r="B46" s="55">
        <v>116356</v>
      </c>
      <c r="C46" s="51">
        <f t="shared" si="1"/>
        <v>13.535953057618192</v>
      </c>
    </row>
    <row r="47" spans="1:5" x14ac:dyDescent="0.25">
      <c r="A47" s="5" t="s">
        <v>104</v>
      </c>
      <c r="B47" s="55">
        <v>24382</v>
      </c>
      <c r="C47" s="51">
        <f t="shared" si="1"/>
        <v>2.8364124535979816</v>
      </c>
      <c r="D47" s="56"/>
      <c r="E47" s="56"/>
    </row>
    <row r="48" spans="1:5" x14ac:dyDescent="0.25">
      <c r="A48" s="5" t="s">
        <v>105</v>
      </c>
      <c r="B48" s="55">
        <v>173441</v>
      </c>
      <c r="C48" s="51">
        <f t="shared" si="1"/>
        <v>20.176778458062813</v>
      </c>
      <c r="D48" s="56"/>
      <c r="E48" s="56"/>
    </row>
    <row r="49" spans="1:5" ht="15.75" thickBot="1" x14ac:dyDescent="0.3">
      <c r="A49" s="17" t="s">
        <v>59</v>
      </c>
      <c r="B49" s="57">
        <f>SUM(B44:B48)</f>
        <v>859607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mayo,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84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23170</v>
      </c>
      <c r="C5" s="48">
        <f>B5/$B$7*100</f>
        <v>54.388394638623502</v>
      </c>
    </row>
    <row r="6" spans="1:6" x14ac:dyDescent="0.25">
      <c r="A6" s="3" t="s">
        <v>58</v>
      </c>
      <c r="B6" s="40">
        <v>19431</v>
      </c>
      <c r="C6" s="48">
        <f>B6/$B$7*100</f>
        <v>45.611605361376498</v>
      </c>
    </row>
    <row r="7" spans="1:6" x14ac:dyDescent="0.25">
      <c r="A7" s="3" t="s">
        <v>70</v>
      </c>
      <c r="B7" s="64">
        <f>B5+B6</f>
        <v>42601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108</v>
      </c>
      <c r="C10" s="53">
        <f>(B10/($B$13-$B$12))*100</f>
        <v>0.26625906020413193</v>
      </c>
    </row>
    <row r="11" spans="1:6" x14ac:dyDescent="0.25">
      <c r="A11" s="49" t="s">
        <v>68</v>
      </c>
      <c r="B11" s="32">
        <v>40454</v>
      </c>
      <c r="C11" s="53">
        <f>(B11/($B$13-$B$12))*100</f>
        <v>99.733740939795865</v>
      </c>
    </row>
    <row r="12" spans="1:6" x14ac:dyDescent="0.25">
      <c r="A12" s="49" t="s">
        <v>60</v>
      </c>
      <c r="B12" s="40">
        <v>2039</v>
      </c>
      <c r="C12" s="48">
        <v>0</v>
      </c>
    </row>
    <row r="13" spans="1:6" x14ac:dyDescent="0.25">
      <c r="A13" s="3" t="s">
        <v>59</v>
      </c>
      <c r="B13" s="64">
        <f>SUM(B10:B12)</f>
        <v>42601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1680</v>
      </c>
      <c r="C16" s="48">
        <f>(B16/($B$19-$B$18)*100)</f>
        <v>97.334878331402081</v>
      </c>
    </row>
    <row r="17" spans="1:3" x14ac:dyDescent="0.25">
      <c r="A17" s="3" t="s">
        <v>69</v>
      </c>
      <c r="B17" s="32">
        <v>46</v>
      </c>
      <c r="C17" s="48">
        <f>(B17/($B$19-$B$18)*100)</f>
        <v>2.6651216685979144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1726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235</v>
      </c>
      <c r="C23" s="48">
        <f t="shared" ref="C23:C25" si="0">(B23/($B$27-$B$26))*100</f>
        <v>13.702623906705538</v>
      </c>
    </row>
    <row r="24" spans="1:3" x14ac:dyDescent="0.25">
      <c r="A24" s="3" t="s">
        <v>62</v>
      </c>
      <c r="B24" s="40">
        <v>1219</v>
      </c>
      <c r="C24" s="48">
        <f t="shared" si="0"/>
        <v>71.078717201166185</v>
      </c>
    </row>
    <row r="25" spans="1:3" x14ac:dyDescent="0.25">
      <c r="A25" s="3" t="s">
        <v>63</v>
      </c>
      <c r="B25" s="40">
        <v>261</v>
      </c>
      <c r="C25" s="48">
        <f t="shared" si="0"/>
        <v>15.218658892128282</v>
      </c>
    </row>
    <row r="26" spans="1:3" x14ac:dyDescent="0.25">
      <c r="A26" s="3" t="s">
        <v>60</v>
      </c>
      <c r="B26" s="40">
        <v>11</v>
      </c>
      <c r="C26" s="48">
        <v>0</v>
      </c>
    </row>
    <row r="27" spans="1:3" x14ac:dyDescent="0.25">
      <c r="A27" s="3" t="s">
        <v>59</v>
      </c>
      <c r="B27" s="64">
        <f>SUM(B22:B26)</f>
        <v>1726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35066</v>
      </c>
      <c r="C30" s="48">
        <f>(B30/($B$33-$B$32)*100)</f>
        <v>87.420223374551256</v>
      </c>
    </row>
    <row r="31" spans="1:3" x14ac:dyDescent="0.25">
      <c r="A31" s="3" t="s">
        <v>73</v>
      </c>
      <c r="B31" s="40">
        <v>5046</v>
      </c>
      <c r="C31" s="48">
        <f>(B31/($B$33-$B$32)*100)</f>
        <v>12.579776625448744</v>
      </c>
    </row>
    <row r="32" spans="1:3" x14ac:dyDescent="0.25">
      <c r="A32" s="3" t="s">
        <v>60</v>
      </c>
      <c r="B32" s="40">
        <v>429</v>
      </c>
      <c r="C32" s="48">
        <v>0</v>
      </c>
    </row>
    <row r="33" spans="1:5" x14ac:dyDescent="0.25">
      <c r="A33" s="3" t="s">
        <v>59</v>
      </c>
      <c r="B33" s="64">
        <f>SUM(B30:B32)</f>
        <v>40541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4926</v>
      </c>
      <c r="C36" s="48">
        <f>(B36/($B$41-$B$40)*100)</f>
        <v>12.176793394967122</v>
      </c>
    </row>
    <row r="37" spans="1:5" x14ac:dyDescent="0.25">
      <c r="A37" s="3" t="s">
        <v>64</v>
      </c>
      <c r="B37" s="54">
        <v>27162</v>
      </c>
      <c r="C37" s="48">
        <f>(B37/($B$41-$B$40)*100)</f>
        <v>67.142927769812616</v>
      </c>
    </row>
    <row r="38" spans="1:5" x14ac:dyDescent="0.25">
      <c r="A38" s="3" t="s">
        <v>65</v>
      </c>
      <c r="B38" s="54">
        <v>4928</v>
      </c>
      <c r="C38" s="48">
        <f>(B38/($B$41-$B$40)*100)</f>
        <v>12.181737281850991</v>
      </c>
    </row>
    <row r="39" spans="1:5" x14ac:dyDescent="0.25">
      <c r="A39" s="3" t="s">
        <v>66</v>
      </c>
      <c r="B39" s="54">
        <v>3438</v>
      </c>
      <c r="C39" s="48">
        <f>(B39/($B$41-$B$40)*100)</f>
        <v>8.4985415533692592</v>
      </c>
    </row>
    <row r="40" spans="1:5" x14ac:dyDescent="0.25">
      <c r="A40" s="3" t="s">
        <v>60</v>
      </c>
      <c r="B40" s="54">
        <v>87</v>
      </c>
      <c r="C40" s="48">
        <v>0</v>
      </c>
    </row>
    <row r="41" spans="1:5" x14ac:dyDescent="0.25">
      <c r="A41" s="3" t="s">
        <v>59</v>
      </c>
      <c r="B41" s="54">
        <f>SUM(B35:B40)</f>
        <v>40541</v>
      </c>
      <c r="C41" s="64">
        <f>SUM(C36:C40)</f>
        <v>99.999999999999986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27960</v>
      </c>
      <c r="C44" s="51">
        <f>B44/$B$49*100</f>
        <v>65.632262153470577</v>
      </c>
      <c r="D44" s="56"/>
      <c r="E44" s="56"/>
    </row>
    <row r="45" spans="1:5" x14ac:dyDescent="0.25">
      <c r="A45" s="5" t="s">
        <v>102</v>
      </c>
      <c r="B45" s="55">
        <v>6355</v>
      </c>
      <c r="C45" s="51">
        <f t="shared" ref="C45:C48" si="1">B45/$B$49*100</f>
        <v>14.91749019976057</v>
      </c>
      <c r="D45" s="56"/>
      <c r="E45" s="56"/>
    </row>
    <row r="46" spans="1:5" x14ac:dyDescent="0.25">
      <c r="A46" s="5" t="s">
        <v>103</v>
      </c>
      <c r="B46" s="55">
        <v>755</v>
      </c>
      <c r="C46" s="51">
        <f t="shared" si="1"/>
        <v>1.7722588671627428</v>
      </c>
    </row>
    <row r="47" spans="1:5" x14ac:dyDescent="0.25">
      <c r="A47" s="5" t="s">
        <v>104</v>
      </c>
      <c r="B47" s="55">
        <v>395</v>
      </c>
      <c r="C47" s="51">
        <f t="shared" si="1"/>
        <v>0.92720828149573964</v>
      </c>
      <c r="D47" s="56"/>
      <c r="E47" s="56"/>
    </row>
    <row r="48" spans="1:5" x14ac:dyDescent="0.25">
      <c r="A48" s="5" t="s">
        <v>105</v>
      </c>
      <c r="B48" s="55">
        <v>7136</v>
      </c>
      <c r="C48" s="51">
        <f t="shared" si="1"/>
        <v>16.750780498110373</v>
      </c>
      <c r="D48" s="56"/>
      <c r="E48" s="56"/>
    </row>
    <row r="49" spans="1:5" ht="15.75" thickBot="1" x14ac:dyDescent="0.3">
      <c r="A49" s="17" t="s">
        <v>59</v>
      </c>
      <c r="B49" s="57">
        <f>SUM(B44:B48)</f>
        <v>42601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mazahua,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92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66772</v>
      </c>
      <c r="C5" s="48">
        <f>B5/$B$7*100</f>
        <v>45.395953442836941</v>
      </c>
    </row>
    <row r="6" spans="1:6" x14ac:dyDescent="0.25">
      <c r="A6" s="3" t="s">
        <v>58</v>
      </c>
      <c r="B6" s="40">
        <v>80316</v>
      </c>
      <c r="C6" s="48">
        <f>B6/$B$7*100</f>
        <v>54.604046557163052</v>
      </c>
    </row>
    <row r="7" spans="1:6" x14ac:dyDescent="0.25">
      <c r="A7" s="3" t="s">
        <v>70</v>
      </c>
      <c r="B7" s="64">
        <f>B5+B6</f>
        <v>147088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1056</v>
      </c>
      <c r="C10" s="53">
        <f>(B10/($B$13-$B$12))*100</f>
        <v>0.74685451189238505</v>
      </c>
    </row>
    <row r="11" spans="1:6" x14ac:dyDescent="0.25">
      <c r="A11" s="49" t="s">
        <v>68</v>
      </c>
      <c r="B11" s="32">
        <v>140337</v>
      </c>
      <c r="C11" s="53">
        <f>(B11/($B$13-$B$12))*100</f>
        <v>99.25314548810762</v>
      </c>
    </row>
    <row r="12" spans="1:6" x14ac:dyDescent="0.25">
      <c r="A12" s="49" t="s">
        <v>60</v>
      </c>
      <c r="B12" s="40">
        <v>5695</v>
      </c>
      <c r="C12" s="48">
        <v>0</v>
      </c>
    </row>
    <row r="13" spans="1:6" x14ac:dyDescent="0.25">
      <c r="A13" s="3" t="s">
        <v>59</v>
      </c>
      <c r="B13" s="64">
        <f>SUM(B10:B12)</f>
        <v>147088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8905</v>
      </c>
      <c r="C16" s="48">
        <f>(B16/($B$19-$B$18)*100)</f>
        <v>94.212865002115947</v>
      </c>
    </row>
    <row r="17" spans="1:3" x14ac:dyDescent="0.25">
      <c r="A17" s="3" t="s">
        <v>69</v>
      </c>
      <c r="B17" s="32">
        <v>547</v>
      </c>
      <c r="C17" s="48">
        <f>(B17/($B$19-$B$18)*100)</f>
        <v>5.7871349978840456</v>
      </c>
    </row>
    <row r="18" spans="1:3" x14ac:dyDescent="0.25">
      <c r="A18" s="3" t="s">
        <v>60</v>
      </c>
      <c r="B18" s="40">
        <v>2</v>
      </c>
      <c r="C18" s="48">
        <v>0</v>
      </c>
    </row>
    <row r="19" spans="1:3" x14ac:dyDescent="0.25">
      <c r="A19" s="3" t="s">
        <v>59</v>
      </c>
      <c r="B19" s="64">
        <f>SUM(B16:B18)</f>
        <v>9454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123</v>
      </c>
      <c r="C22" s="48">
        <f>(B22/($B$27-$B$26))*100</f>
        <v>1.3037947848208606</v>
      </c>
    </row>
    <row r="23" spans="1:3" x14ac:dyDescent="0.25">
      <c r="A23" s="3" t="s">
        <v>76</v>
      </c>
      <c r="B23" s="40">
        <v>664</v>
      </c>
      <c r="C23" s="48">
        <f t="shared" ref="C23:C25" si="0">(B23/($B$27-$B$26))*100</f>
        <v>7.0383718465126144</v>
      </c>
    </row>
    <row r="24" spans="1:3" x14ac:dyDescent="0.25">
      <c r="A24" s="3" t="s">
        <v>62</v>
      </c>
      <c r="B24" s="40">
        <v>6669</v>
      </c>
      <c r="C24" s="48">
        <f t="shared" si="0"/>
        <v>70.691117235531053</v>
      </c>
    </row>
    <row r="25" spans="1:3" x14ac:dyDescent="0.25">
      <c r="A25" s="3" t="s">
        <v>63</v>
      </c>
      <c r="B25" s="40">
        <v>1978</v>
      </c>
      <c r="C25" s="48">
        <f t="shared" si="0"/>
        <v>20.966716133135467</v>
      </c>
    </row>
    <row r="26" spans="1:3" x14ac:dyDescent="0.25">
      <c r="A26" s="3" t="s">
        <v>60</v>
      </c>
      <c r="B26" s="40">
        <v>20</v>
      </c>
      <c r="C26" s="48">
        <v>0</v>
      </c>
    </row>
    <row r="27" spans="1:3" x14ac:dyDescent="0.25">
      <c r="A27" s="3" t="s">
        <v>59</v>
      </c>
      <c r="B27" s="64">
        <f>SUM(B22:B26)</f>
        <v>9454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99254</v>
      </c>
      <c r="C30" s="48">
        <f>(B30/($B$33-$B$32)*100)</f>
        <v>74.335872259794343</v>
      </c>
    </row>
    <row r="31" spans="1:3" x14ac:dyDescent="0.25">
      <c r="A31" s="3" t="s">
        <v>73</v>
      </c>
      <c r="B31" s="40">
        <v>34267</v>
      </c>
      <c r="C31" s="48">
        <f>(B31/($B$33-$B$32)*100)</f>
        <v>25.664127740205661</v>
      </c>
    </row>
    <row r="32" spans="1:3" x14ac:dyDescent="0.25">
      <c r="A32" s="3" t="s">
        <v>60</v>
      </c>
      <c r="B32" s="40">
        <v>2902</v>
      </c>
      <c r="C32" s="48">
        <v>0</v>
      </c>
    </row>
    <row r="33" spans="1:5" x14ac:dyDescent="0.25">
      <c r="A33" s="3" t="s">
        <v>59</v>
      </c>
      <c r="B33" s="64">
        <f>SUM(B30:B32)</f>
        <v>136423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36723</v>
      </c>
      <c r="C36" s="48">
        <f>(B36/($B$41-$B$40)*100)</f>
        <v>26.937832385842654</v>
      </c>
    </row>
    <row r="37" spans="1:5" x14ac:dyDescent="0.25">
      <c r="A37" s="3" t="s">
        <v>64</v>
      </c>
      <c r="B37" s="54">
        <v>88525</v>
      </c>
      <c r="C37" s="48">
        <f>(B37/($B$41-$B$40)*100)</f>
        <v>64.936732074087658</v>
      </c>
    </row>
    <row r="38" spans="1:5" x14ac:dyDescent="0.25">
      <c r="A38" s="3" t="s">
        <v>65</v>
      </c>
      <c r="B38" s="54">
        <v>6701</v>
      </c>
      <c r="C38" s="48">
        <f>(B38/($B$41-$B$40)*100)</f>
        <v>4.9154593801577118</v>
      </c>
    </row>
    <row r="39" spans="1:5" x14ac:dyDescent="0.25">
      <c r="A39" s="3" t="s">
        <v>66</v>
      </c>
      <c r="B39" s="54">
        <v>4376</v>
      </c>
      <c r="C39" s="48">
        <f>(B39/($B$41-$B$40)*100)</f>
        <v>3.2099761599119749</v>
      </c>
    </row>
    <row r="40" spans="1:5" x14ac:dyDescent="0.25">
      <c r="A40" s="3" t="s">
        <v>60</v>
      </c>
      <c r="B40" s="54">
        <v>98</v>
      </c>
      <c r="C40" s="48">
        <v>0</v>
      </c>
    </row>
    <row r="41" spans="1:5" x14ac:dyDescent="0.25">
      <c r="A41" s="3" t="s">
        <v>59</v>
      </c>
      <c r="B41" s="54">
        <f>SUM(B35:B40)</f>
        <v>136423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66314</v>
      </c>
      <c r="C44" s="51">
        <f>B44/$B$49*100</f>
        <v>45.084575220276299</v>
      </c>
      <c r="D44" s="56"/>
      <c r="E44" s="56"/>
    </row>
    <row r="45" spans="1:5" x14ac:dyDescent="0.25">
      <c r="A45" s="5" t="s">
        <v>102</v>
      </c>
      <c r="B45" s="55">
        <v>56424</v>
      </c>
      <c r="C45" s="51">
        <f t="shared" ref="C45:C48" si="1">B45/$B$49*100</f>
        <v>38.360709235287722</v>
      </c>
      <c r="D45" s="56"/>
      <c r="E45" s="56"/>
    </row>
    <row r="46" spans="1:5" x14ac:dyDescent="0.25">
      <c r="A46" s="5" t="s">
        <v>103</v>
      </c>
      <c r="B46" s="55">
        <v>2874</v>
      </c>
      <c r="C46" s="51">
        <f t="shared" si="1"/>
        <v>1.9539323398237791</v>
      </c>
    </row>
    <row r="47" spans="1:5" x14ac:dyDescent="0.25">
      <c r="A47" s="5" t="s">
        <v>104</v>
      </c>
      <c r="B47" s="55">
        <v>864</v>
      </c>
      <c r="C47" s="51">
        <f t="shared" si="1"/>
        <v>0.58740345915370396</v>
      </c>
      <c r="D47" s="56"/>
      <c r="E47" s="56"/>
    </row>
    <row r="48" spans="1:5" x14ac:dyDescent="0.25">
      <c r="A48" s="5" t="s">
        <v>105</v>
      </c>
      <c r="B48" s="55">
        <v>20612</v>
      </c>
      <c r="C48" s="51">
        <f t="shared" si="1"/>
        <v>14.013379745458501</v>
      </c>
      <c r="D48" s="56"/>
      <c r="E48" s="56"/>
    </row>
    <row r="49" spans="1:5" ht="15.75" thickBot="1" x14ac:dyDescent="0.3">
      <c r="A49" s="17" t="s">
        <v>59</v>
      </c>
      <c r="B49" s="57">
        <f>SUM(B44:B48)</f>
        <v>147088</v>
      </c>
      <c r="C49" s="66">
        <f>SUM(C44:C48)</f>
        <v>100</v>
      </c>
      <c r="D49" s="56"/>
      <c r="E49" s="56"/>
    </row>
    <row r="50" spans="1:5" ht="27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mazateco,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45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113468</v>
      </c>
      <c r="C5" s="48">
        <f>B5/$B$7*100</f>
        <v>47.460661374112213</v>
      </c>
    </row>
    <row r="6" spans="1:6" x14ac:dyDescent="0.25">
      <c r="A6" s="3" t="s">
        <v>58</v>
      </c>
      <c r="B6" s="40">
        <v>125610</v>
      </c>
      <c r="C6" s="48">
        <f>B6/$B$7*100</f>
        <v>52.539338625887787</v>
      </c>
    </row>
    <row r="7" spans="1:6" x14ac:dyDescent="0.25">
      <c r="A7" s="3" t="s">
        <v>70</v>
      </c>
      <c r="B7" s="64">
        <f>B5+B6</f>
        <v>239078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36581</v>
      </c>
      <c r="C10" s="53">
        <f>(B10/($B$13-$B$12))*100</f>
        <v>15.623358375010143</v>
      </c>
    </row>
    <row r="11" spans="1:6" x14ac:dyDescent="0.25">
      <c r="A11" s="49" t="s">
        <v>68</v>
      </c>
      <c r="B11" s="32">
        <v>197562</v>
      </c>
      <c r="C11" s="53">
        <f>(B11/($B$13-$B$12))*100</f>
        <v>84.376641624989858</v>
      </c>
    </row>
    <row r="12" spans="1:6" x14ac:dyDescent="0.25">
      <c r="A12" s="49" t="s">
        <v>60</v>
      </c>
      <c r="B12" s="40">
        <v>4935</v>
      </c>
      <c r="C12" s="48">
        <v>0</v>
      </c>
    </row>
    <row r="13" spans="1:6" x14ac:dyDescent="0.25">
      <c r="A13" s="3" t="s">
        <v>59</v>
      </c>
      <c r="B13" s="64">
        <f>SUM(B10:B12)</f>
        <v>239078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36777</v>
      </c>
      <c r="C16" s="48">
        <f>(B16/($B$19-$B$18)*100)</f>
        <v>93.658797463518979</v>
      </c>
    </row>
    <row r="17" spans="1:3" x14ac:dyDescent="0.25">
      <c r="A17" s="3" t="s">
        <v>69</v>
      </c>
      <c r="B17" s="32">
        <v>2490</v>
      </c>
      <c r="C17" s="48">
        <f>(B17/($B$19-$B$18)*100)</f>
        <v>6.3412025364810152</v>
      </c>
    </row>
    <row r="18" spans="1:3" x14ac:dyDescent="0.25">
      <c r="A18" s="3" t="s">
        <v>60</v>
      </c>
      <c r="B18" s="40">
        <v>22</v>
      </c>
      <c r="C18" s="48">
        <v>0</v>
      </c>
    </row>
    <row r="19" spans="1:3" x14ac:dyDescent="0.25">
      <c r="A19" s="3" t="s">
        <v>59</v>
      </c>
      <c r="B19" s="64">
        <f>SUM(B16:B18)</f>
        <v>39289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804</v>
      </c>
      <c r="C22" s="48">
        <f>(B22/($B$27-$B$26))*100</f>
        <v>2.0503927369172703</v>
      </c>
    </row>
    <row r="23" spans="1:3" x14ac:dyDescent="0.25">
      <c r="A23" s="3" t="s">
        <v>76</v>
      </c>
      <c r="B23" s="40">
        <v>4203</v>
      </c>
      <c r="C23" s="48">
        <f t="shared" ref="C23:C25" si="0">(B23/($B$27-$B$26))*100</f>
        <v>10.718657553810058</v>
      </c>
    </row>
    <row r="24" spans="1:3" x14ac:dyDescent="0.25">
      <c r="A24" s="3" t="s">
        <v>62</v>
      </c>
      <c r="B24" s="40">
        <v>28593</v>
      </c>
      <c r="C24" s="48">
        <f t="shared" si="0"/>
        <v>72.919004386412325</v>
      </c>
    </row>
    <row r="25" spans="1:3" x14ac:dyDescent="0.25">
      <c r="A25" s="3" t="s">
        <v>63</v>
      </c>
      <c r="B25" s="40">
        <v>5612</v>
      </c>
      <c r="C25" s="48">
        <f t="shared" si="0"/>
        <v>14.311945322860348</v>
      </c>
    </row>
    <row r="26" spans="1:3" x14ac:dyDescent="0.25">
      <c r="A26" s="3" t="s">
        <v>60</v>
      </c>
      <c r="B26" s="40">
        <v>77</v>
      </c>
      <c r="C26" s="48">
        <v>0</v>
      </c>
    </row>
    <row r="27" spans="1:3" x14ac:dyDescent="0.25">
      <c r="A27" s="3" t="s">
        <v>59</v>
      </c>
      <c r="B27" s="64">
        <f>SUM(B22:B26)</f>
        <v>39289</v>
      </c>
      <c r="C27" s="64">
        <f>SUM(C22:C26)</f>
        <v>100.00000000000001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137384</v>
      </c>
      <c r="C30" s="48">
        <f>(B30/($B$33-$B$32)*100)</f>
        <v>73.031921962629241</v>
      </c>
    </row>
    <row r="31" spans="1:3" x14ac:dyDescent="0.25">
      <c r="A31" s="3" t="s">
        <v>73</v>
      </c>
      <c r="B31" s="40">
        <v>50731</v>
      </c>
      <c r="C31" s="48">
        <f>(B31/($B$33-$B$32)*100)</f>
        <v>26.968078037370759</v>
      </c>
    </row>
    <row r="32" spans="1:3" x14ac:dyDescent="0.25">
      <c r="A32" s="3" t="s">
        <v>60</v>
      </c>
      <c r="B32" s="40">
        <v>2120</v>
      </c>
      <c r="C32" s="48">
        <v>0</v>
      </c>
    </row>
    <row r="33" spans="1:5" x14ac:dyDescent="0.25">
      <c r="A33" s="3" t="s">
        <v>59</v>
      </c>
      <c r="B33" s="64">
        <f>SUM(B30:B32)</f>
        <v>190235</v>
      </c>
      <c r="C33" s="64">
        <f>SUM(C30:C32)</f>
        <v>100</v>
      </c>
    </row>
    <row r="34" spans="1:5" x14ac:dyDescent="0.25">
      <c r="B34" s="40"/>
      <c r="C34" s="48"/>
    </row>
    <row r="35" spans="1:5" ht="15.75" customHeight="1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41435</v>
      </c>
      <c r="C36" s="48">
        <f>(B36/($B$41-$B$40)*100)</f>
        <v>21.81271649522526</v>
      </c>
    </row>
    <row r="37" spans="1:5" x14ac:dyDescent="0.25">
      <c r="A37" s="3" t="s">
        <v>64</v>
      </c>
      <c r="B37" s="54">
        <v>128280</v>
      </c>
      <c r="C37" s="48">
        <f>(B37/($B$41-$B$40)*100)</f>
        <v>67.53071731645943</v>
      </c>
    </row>
    <row r="38" spans="1:5" x14ac:dyDescent="0.25">
      <c r="A38" s="3" t="s">
        <v>65</v>
      </c>
      <c r="B38" s="54">
        <v>15143</v>
      </c>
      <c r="C38" s="48">
        <f>(B38/($B$41-$B$40)*100)</f>
        <v>7.9717621790079907</v>
      </c>
    </row>
    <row r="39" spans="1:5" x14ac:dyDescent="0.25">
      <c r="A39" s="3" t="s">
        <v>66</v>
      </c>
      <c r="B39" s="54">
        <v>5100</v>
      </c>
      <c r="C39" s="48">
        <f>(B39/($B$41-$B$40)*100)</f>
        <v>2.6848040093073204</v>
      </c>
    </row>
    <row r="40" spans="1:5" x14ac:dyDescent="0.25">
      <c r="A40" s="3" t="s">
        <v>60</v>
      </c>
      <c r="B40" s="54">
        <v>277</v>
      </c>
      <c r="C40" s="48">
        <v>0</v>
      </c>
    </row>
    <row r="41" spans="1:5" x14ac:dyDescent="0.25">
      <c r="A41" s="3" t="s">
        <v>59</v>
      </c>
      <c r="B41" s="54">
        <f>SUM(B35:B40)</f>
        <v>190235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160476</v>
      </c>
      <c r="C44" s="51">
        <f>B44/$B$49*100</f>
        <v>67.122863667924264</v>
      </c>
      <c r="D44" s="56"/>
      <c r="E44" s="56"/>
    </row>
    <row r="45" spans="1:5" x14ac:dyDescent="0.25">
      <c r="A45" s="5" t="s">
        <v>102</v>
      </c>
      <c r="B45" s="55">
        <v>30670</v>
      </c>
      <c r="C45" s="51">
        <f t="shared" ref="C45:C48" si="1">B45/$B$49*100</f>
        <v>12.828449292699453</v>
      </c>
      <c r="D45" s="56"/>
      <c r="E45" s="56"/>
    </row>
    <row r="46" spans="1:5" x14ac:dyDescent="0.25">
      <c r="A46" s="5" t="s">
        <v>103</v>
      </c>
      <c r="B46" s="55">
        <v>2827</v>
      </c>
      <c r="C46" s="51">
        <f t="shared" si="1"/>
        <v>1.1824592810714496</v>
      </c>
    </row>
    <row r="47" spans="1:5" x14ac:dyDescent="0.25">
      <c r="A47" s="5" t="s">
        <v>104</v>
      </c>
      <c r="B47" s="55">
        <v>1271</v>
      </c>
      <c r="C47" s="51">
        <f t="shared" si="1"/>
        <v>0.53162566191786775</v>
      </c>
      <c r="D47" s="56"/>
      <c r="E47" s="56"/>
    </row>
    <row r="48" spans="1:5" ht="13.5" customHeight="1" x14ac:dyDescent="0.25">
      <c r="A48" s="5" t="s">
        <v>105</v>
      </c>
      <c r="B48" s="55">
        <v>43834</v>
      </c>
      <c r="C48" s="51">
        <f t="shared" si="1"/>
        <v>18.334602096386952</v>
      </c>
      <c r="D48" s="56"/>
      <c r="E48" s="56"/>
    </row>
    <row r="49" spans="1:5" ht="15.75" thickBot="1" x14ac:dyDescent="0.3">
      <c r="A49" s="17" t="s">
        <v>59</v>
      </c>
      <c r="B49" s="57">
        <f>SUM(B44:B48)</f>
        <v>239078</v>
      </c>
      <c r="C49" s="66">
        <f>SUM(C44:C48)</f>
        <v>99.999999999999972</v>
      </c>
      <c r="D49" s="56"/>
      <c r="E49" s="56"/>
    </row>
    <row r="50" spans="1:5" ht="28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mixe,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18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63191</v>
      </c>
      <c r="C5" s="48">
        <f>B5/$B$7*100</f>
        <v>47.287326388888893</v>
      </c>
    </row>
    <row r="6" spans="1:6" x14ac:dyDescent="0.25">
      <c r="A6" s="3" t="s">
        <v>58</v>
      </c>
      <c r="B6" s="40">
        <v>70441</v>
      </c>
      <c r="C6" s="48">
        <f>B6/$B$7*100</f>
        <v>52.712673611111114</v>
      </c>
    </row>
    <row r="7" spans="1:6" x14ac:dyDescent="0.25">
      <c r="A7" s="3" t="s">
        <v>70</v>
      </c>
      <c r="B7" s="64">
        <f>B5+B6</f>
        <v>133632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22666</v>
      </c>
      <c r="C10" s="53">
        <f>(B10/($B$13-$B$12))*100</f>
        <v>17.228902841332342</v>
      </c>
    </row>
    <row r="11" spans="1:6" x14ac:dyDescent="0.25">
      <c r="A11" s="49" t="s">
        <v>68</v>
      </c>
      <c r="B11" s="32">
        <v>108892</v>
      </c>
      <c r="C11" s="53">
        <f>(B11/($B$13-$B$12))*100</f>
        <v>82.771097158667658</v>
      </c>
    </row>
    <row r="12" spans="1:6" x14ac:dyDescent="0.25">
      <c r="A12" s="49" t="s">
        <v>60</v>
      </c>
      <c r="B12" s="40">
        <v>2074</v>
      </c>
      <c r="C12" s="48">
        <v>0</v>
      </c>
    </row>
    <row r="13" spans="1:6" x14ac:dyDescent="0.25">
      <c r="A13" s="3" t="s">
        <v>59</v>
      </c>
      <c r="B13" s="64">
        <f>SUM(B10:B12)</f>
        <v>133632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19398</v>
      </c>
      <c r="C16" s="48">
        <f>(B16/($B$19-$B$18)*100)</f>
        <v>93.421306106723179</v>
      </c>
    </row>
    <row r="17" spans="1:3" x14ac:dyDescent="0.25">
      <c r="A17" s="3" t="s">
        <v>69</v>
      </c>
      <c r="B17" s="32">
        <v>1366</v>
      </c>
      <c r="C17" s="48">
        <f>(B17/($B$19-$B$18)*100)</f>
        <v>6.5786938932768253</v>
      </c>
    </row>
    <row r="18" spans="1:3" x14ac:dyDescent="0.25">
      <c r="A18" s="3" t="s">
        <v>60</v>
      </c>
      <c r="B18" s="40">
        <v>22</v>
      </c>
      <c r="C18" s="48">
        <v>0</v>
      </c>
    </row>
    <row r="19" spans="1:3" x14ac:dyDescent="0.25">
      <c r="A19" s="3" t="s">
        <v>59</v>
      </c>
      <c r="B19" s="64">
        <f>SUM(B16:B18)</f>
        <v>20786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362</v>
      </c>
      <c r="C22" s="48">
        <f>(B22/($B$27-$B$26))*100</f>
        <v>1.7449146823484043</v>
      </c>
    </row>
    <row r="23" spans="1:3" x14ac:dyDescent="0.25">
      <c r="A23" s="3" t="s">
        <v>76</v>
      </c>
      <c r="B23" s="40">
        <v>2205</v>
      </c>
      <c r="C23" s="48">
        <f t="shared" ref="C23:C25" si="0">(B23/($B$27-$B$26))*100</f>
        <v>10.628554902149812</v>
      </c>
    </row>
    <row r="24" spans="1:3" x14ac:dyDescent="0.25">
      <c r="A24" s="3" t="s">
        <v>62</v>
      </c>
      <c r="B24" s="40">
        <v>15153</v>
      </c>
      <c r="C24" s="48">
        <f t="shared" si="0"/>
        <v>73.040586137086677</v>
      </c>
    </row>
    <row r="25" spans="1:3" x14ac:dyDescent="0.25">
      <c r="A25" s="3" t="s">
        <v>63</v>
      </c>
      <c r="B25" s="40">
        <v>3026</v>
      </c>
      <c r="C25" s="48">
        <f t="shared" si="0"/>
        <v>14.585944278415116</v>
      </c>
    </row>
    <row r="26" spans="1:3" x14ac:dyDescent="0.25">
      <c r="A26" s="3" t="s">
        <v>60</v>
      </c>
      <c r="B26" s="40">
        <v>40</v>
      </c>
      <c r="C26" s="48">
        <v>0</v>
      </c>
    </row>
    <row r="27" spans="1:3" x14ac:dyDescent="0.25">
      <c r="A27" s="3" t="s">
        <v>59</v>
      </c>
      <c r="B27" s="64">
        <f>SUM(B22:B26)</f>
        <v>20786</v>
      </c>
      <c r="C27" s="64">
        <f>SUM(C22:C26)</f>
        <v>100.00000000000001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78317</v>
      </c>
      <c r="C30" s="48">
        <f>(B30/($B$33-$B$32)*100)</f>
        <v>73.858878116865966</v>
      </c>
    </row>
    <row r="31" spans="1:3" x14ac:dyDescent="0.25">
      <c r="A31" s="3" t="s">
        <v>73</v>
      </c>
      <c r="B31" s="40">
        <v>27719</v>
      </c>
      <c r="C31" s="48">
        <f>(B31/($B$33-$B$32)*100)</f>
        <v>26.141121883134026</v>
      </c>
    </row>
    <row r="32" spans="1:3" x14ac:dyDescent="0.25">
      <c r="A32" s="3" t="s">
        <v>60</v>
      </c>
      <c r="B32" s="40">
        <v>1087</v>
      </c>
      <c r="C32" s="48">
        <v>0</v>
      </c>
    </row>
    <row r="33" spans="1:5" x14ac:dyDescent="0.25">
      <c r="A33" s="3" t="s">
        <v>59</v>
      </c>
      <c r="B33" s="64">
        <f>SUM(B30:B32)</f>
        <v>107123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25199</v>
      </c>
      <c r="C36" s="48">
        <f>(B36/($B$41-$B$40)*100)</f>
        <v>23.550687389601769</v>
      </c>
    </row>
    <row r="37" spans="1:5" x14ac:dyDescent="0.25">
      <c r="A37" s="3" t="s">
        <v>64</v>
      </c>
      <c r="B37" s="54">
        <v>66770</v>
      </c>
      <c r="C37" s="48">
        <f>(B37/($B$41-$B$40)*100)</f>
        <v>62.402452359367842</v>
      </c>
    </row>
    <row r="38" spans="1:5" x14ac:dyDescent="0.25">
      <c r="A38" s="3" t="s">
        <v>65</v>
      </c>
      <c r="B38" s="54">
        <v>11165</v>
      </c>
      <c r="C38" s="48">
        <f>(B38/($B$41-$B$40)*100)</f>
        <v>10.434676959597754</v>
      </c>
    </row>
    <row r="39" spans="1:5" x14ac:dyDescent="0.25">
      <c r="A39" s="3" t="s">
        <v>66</v>
      </c>
      <c r="B39" s="54">
        <v>3865</v>
      </c>
      <c r="C39" s="48">
        <f>(B39/($B$41-$B$40)*100)</f>
        <v>3.61218329143263</v>
      </c>
    </row>
    <row r="40" spans="1:5" x14ac:dyDescent="0.25">
      <c r="A40" s="3" t="s">
        <v>60</v>
      </c>
      <c r="B40" s="54">
        <v>124</v>
      </c>
      <c r="C40" s="48">
        <v>0</v>
      </c>
    </row>
    <row r="41" spans="1:5" x14ac:dyDescent="0.25">
      <c r="A41" s="3" t="s">
        <v>59</v>
      </c>
      <c r="B41" s="54">
        <f>SUM(B35:B40)</f>
        <v>107123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87400</v>
      </c>
      <c r="C44" s="51">
        <f>B44/$B$49*100</f>
        <v>65.403496168582379</v>
      </c>
      <c r="D44" s="56"/>
      <c r="E44" s="56"/>
    </row>
    <row r="45" spans="1:5" x14ac:dyDescent="0.25">
      <c r="A45" s="5" t="s">
        <v>102</v>
      </c>
      <c r="B45" s="55">
        <v>24448</v>
      </c>
      <c r="C45" s="51">
        <f t="shared" ref="C45:C48" si="1">B45/$B$49*100</f>
        <v>18.29501915708812</v>
      </c>
      <c r="D45" s="56"/>
      <c r="E45" s="56"/>
    </row>
    <row r="46" spans="1:5" x14ac:dyDescent="0.25">
      <c r="A46" s="5" t="s">
        <v>103</v>
      </c>
      <c r="B46" s="55">
        <v>5599</v>
      </c>
      <c r="C46" s="51">
        <f t="shared" si="1"/>
        <v>4.1898647030651341</v>
      </c>
    </row>
    <row r="47" spans="1:5" x14ac:dyDescent="0.25">
      <c r="A47" s="5" t="s">
        <v>104</v>
      </c>
      <c r="B47" s="55">
        <v>1678</v>
      </c>
      <c r="C47" s="51">
        <f t="shared" si="1"/>
        <v>1.2556872605363985</v>
      </c>
      <c r="D47" s="56"/>
      <c r="E47" s="56"/>
    </row>
    <row r="48" spans="1:5" x14ac:dyDescent="0.25">
      <c r="A48" s="5" t="s">
        <v>105</v>
      </c>
      <c r="B48" s="55">
        <v>14507</v>
      </c>
      <c r="C48" s="51">
        <f t="shared" si="1"/>
        <v>10.85593271072797</v>
      </c>
      <c r="D48" s="56"/>
      <c r="E48" s="56"/>
    </row>
    <row r="49" spans="1:5" ht="15.75" thickBot="1" x14ac:dyDescent="0.3">
      <c r="A49" s="17" t="s">
        <v>59</v>
      </c>
      <c r="B49" s="57">
        <f>SUM(B44:B48)</f>
        <v>133632</v>
      </c>
      <c r="C49" s="66">
        <f>SUM(C44:C48)</f>
        <v>100.00000000000001</v>
      </c>
      <c r="D49" s="56"/>
      <c r="E49" s="56"/>
    </row>
    <row r="50" spans="1:5" ht="27" customHeight="1" x14ac:dyDescent="0.25">
      <c r="A50" s="71" t="s">
        <v>100</v>
      </c>
      <c r="B50" s="71"/>
      <c r="C50" s="71"/>
      <c r="D50" s="56"/>
      <c r="E50" s="56"/>
    </row>
    <row r="51" spans="1:5" ht="13.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mixteco,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242859</v>
      </c>
      <c r="C5" s="48">
        <f>B5/$B$7*100</f>
        <v>46.914317174234306</v>
      </c>
    </row>
    <row r="6" spans="1:6" x14ac:dyDescent="0.25">
      <c r="A6" s="3" t="s">
        <v>58</v>
      </c>
      <c r="B6" s="40">
        <v>274806</v>
      </c>
      <c r="C6" s="48">
        <f>B6/$B$7*100</f>
        <v>53.085682825765701</v>
      </c>
    </row>
    <row r="7" spans="1:6" x14ac:dyDescent="0.25">
      <c r="A7" s="3" t="s">
        <v>70</v>
      </c>
      <c r="B7" s="64">
        <f>B5+B6</f>
        <v>517665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91956</v>
      </c>
      <c r="C10" s="53">
        <f>(B10/($B$13-$B$12))*100</f>
        <v>18.145008524341733</v>
      </c>
    </row>
    <row r="11" spans="1:6" x14ac:dyDescent="0.25">
      <c r="A11" s="49" t="s">
        <v>68</v>
      </c>
      <c r="B11" s="32">
        <v>414828</v>
      </c>
      <c r="C11" s="53">
        <f>(B11/($B$13-$B$12))*100</f>
        <v>81.854991475658267</v>
      </c>
    </row>
    <row r="12" spans="1:6" x14ac:dyDescent="0.25">
      <c r="A12" s="49" t="s">
        <v>60</v>
      </c>
      <c r="B12" s="40">
        <v>10881</v>
      </c>
      <c r="C12" s="48">
        <v>0</v>
      </c>
    </row>
    <row r="13" spans="1:6" x14ac:dyDescent="0.25">
      <c r="A13" s="3" t="s">
        <v>59</v>
      </c>
      <c r="B13" s="64">
        <f>SUM(B10:B12)</f>
        <v>517665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83310</v>
      </c>
      <c r="C16" s="48">
        <f>(B16/($B$19-$B$18)*100)</f>
        <v>92.501915325938512</v>
      </c>
    </row>
    <row r="17" spans="1:3" x14ac:dyDescent="0.25">
      <c r="A17" s="3" t="s">
        <v>69</v>
      </c>
      <c r="B17" s="32">
        <v>6753</v>
      </c>
      <c r="C17" s="48">
        <f>(B17/($B$19-$B$18)*100)</f>
        <v>7.4980846740614906</v>
      </c>
    </row>
    <row r="18" spans="1:3" x14ac:dyDescent="0.25">
      <c r="A18" s="3" t="s">
        <v>60</v>
      </c>
      <c r="B18" s="40">
        <v>42</v>
      </c>
      <c r="C18" s="48">
        <v>0</v>
      </c>
    </row>
    <row r="19" spans="1:3" x14ac:dyDescent="0.25">
      <c r="A19" s="3" t="s">
        <v>59</v>
      </c>
      <c r="B19" s="64">
        <f>SUM(B16:B18)</f>
        <v>90105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2804</v>
      </c>
      <c r="C22" s="48">
        <f>(B22/($B$27-$B$26))*100</f>
        <v>3.119472226239612</v>
      </c>
    </row>
    <row r="23" spans="1:3" x14ac:dyDescent="0.25">
      <c r="A23" s="3" t="s">
        <v>76</v>
      </c>
      <c r="B23" s="40">
        <v>9435</v>
      </c>
      <c r="C23" s="48">
        <f t="shared" ref="C23:C25" si="0">(B23/($B$27-$B$26))*100</f>
        <v>10.496512287650049</v>
      </c>
    </row>
    <row r="24" spans="1:3" x14ac:dyDescent="0.25">
      <c r="A24" s="3" t="s">
        <v>62</v>
      </c>
      <c r="B24" s="40">
        <v>66674</v>
      </c>
      <c r="C24" s="48">
        <f t="shared" si="0"/>
        <v>74.17535349939368</v>
      </c>
    </row>
    <row r="25" spans="1:3" x14ac:dyDescent="0.25">
      <c r="A25" s="3" t="s">
        <v>63</v>
      </c>
      <c r="B25" s="40">
        <v>10974</v>
      </c>
      <c r="C25" s="48">
        <f t="shared" si="0"/>
        <v>12.208661986716656</v>
      </c>
    </row>
    <row r="26" spans="1:3" x14ac:dyDescent="0.25">
      <c r="A26" s="3" t="s">
        <v>60</v>
      </c>
      <c r="B26" s="40">
        <v>218</v>
      </c>
      <c r="C26" s="48">
        <v>0</v>
      </c>
    </row>
    <row r="27" spans="1:3" x14ac:dyDescent="0.25">
      <c r="A27" s="3" t="s">
        <v>59</v>
      </c>
      <c r="B27" s="64">
        <f>SUM(B22:B26)</f>
        <v>90105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286136</v>
      </c>
      <c r="C30" s="48">
        <f>(B30/($B$33-$B$32)*100)</f>
        <v>71.946432926752607</v>
      </c>
    </row>
    <row r="31" spans="1:3" x14ac:dyDescent="0.25">
      <c r="A31" s="3" t="s">
        <v>73</v>
      </c>
      <c r="B31" s="40">
        <v>111571</v>
      </c>
      <c r="C31" s="48">
        <f>(B31/($B$33-$B$32)*100)</f>
        <v>28.053567073247393</v>
      </c>
    </row>
    <row r="32" spans="1:3" x14ac:dyDescent="0.25">
      <c r="A32" s="3" t="s">
        <v>60</v>
      </c>
      <c r="B32" s="40">
        <v>4662</v>
      </c>
      <c r="C32" s="48">
        <v>0</v>
      </c>
    </row>
    <row r="33" spans="1:5" x14ac:dyDescent="0.25">
      <c r="A33" s="3" t="s">
        <v>59</v>
      </c>
      <c r="B33" s="64">
        <f>SUM(B30:B32)</f>
        <v>402369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101750</v>
      </c>
      <c r="C36" s="48">
        <f>(B36/($B$41-$B$40)*100)</f>
        <v>25.322220590760562</v>
      </c>
    </row>
    <row r="37" spans="1:5" x14ac:dyDescent="0.25">
      <c r="A37" s="3" t="s">
        <v>64</v>
      </c>
      <c r="B37" s="54">
        <v>249856</v>
      </c>
      <c r="C37" s="48">
        <f>(B37/($B$41-$B$40)*100)</f>
        <v>62.180921355528952</v>
      </c>
    </row>
    <row r="38" spans="1:5" x14ac:dyDescent="0.25">
      <c r="A38" s="3" t="s">
        <v>65</v>
      </c>
      <c r="B38" s="54">
        <v>36009</v>
      </c>
      <c r="C38" s="48">
        <f>(B38/($B$41-$B$40)*100)</f>
        <v>8.9614529852844917</v>
      </c>
    </row>
    <row r="39" spans="1:5" x14ac:dyDescent="0.25">
      <c r="A39" s="3" t="s">
        <v>66</v>
      </c>
      <c r="B39" s="54">
        <v>14206</v>
      </c>
      <c r="C39" s="48">
        <f>(B39/($B$41-$B$40)*100)</f>
        <v>3.5354050684259906</v>
      </c>
    </row>
    <row r="40" spans="1:5" x14ac:dyDescent="0.25">
      <c r="A40" s="3" t="s">
        <v>60</v>
      </c>
      <c r="B40" s="54">
        <v>548</v>
      </c>
      <c r="C40" s="48">
        <v>0</v>
      </c>
    </row>
    <row r="41" spans="1:5" x14ac:dyDescent="0.25">
      <c r="A41" s="3" t="s">
        <v>59</v>
      </c>
      <c r="B41" s="54">
        <f>SUM(B35:B40)</f>
        <v>402369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333757</v>
      </c>
      <c r="C44" s="51">
        <f>B44/$B$49*100</f>
        <v>64.473549496295874</v>
      </c>
      <c r="D44" s="56"/>
      <c r="E44" s="56"/>
    </row>
    <row r="45" spans="1:5" x14ac:dyDescent="0.25">
      <c r="A45" s="5" t="s">
        <v>102</v>
      </c>
      <c r="B45" s="55">
        <v>74679</v>
      </c>
      <c r="C45" s="51">
        <f t="shared" ref="C45:C48" si="1">B45/$B$49*100</f>
        <v>14.426125003622033</v>
      </c>
      <c r="D45" s="56"/>
      <c r="E45" s="56"/>
    </row>
    <row r="46" spans="1:5" x14ac:dyDescent="0.25">
      <c r="A46" s="5" t="s">
        <v>103</v>
      </c>
      <c r="B46" s="55">
        <v>41959</v>
      </c>
      <c r="C46" s="51">
        <f t="shared" si="1"/>
        <v>8.1054349820830076</v>
      </c>
    </row>
    <row r="47" spans="1:5" x14ac:dyDescent="0.25">
      <c r="A47" s="5" t="s">
        <v>104</v>
      </c>
      <c r="B47" s="55">
        <v>7426</v>
      </c>
      <c r="C47" s="51">
        <f t="shared" si="1"/>
        <v>1.4345184627123719</v>
      </c>
      <c r="D47" s="56"/>
      <c r="E47" s="56"/>
    </row>
    <row r="48" spans="1:5" x14ac:dyDescent="0.25">
      <c r="A48" s="5" t="s">
        <v>105</v>
      </c>
      <c r="B48" s="55">
        <v>59844</v>
      </c>
      <c r="C48" s="51">
        <f t="shared" si="1"/>
        <v>11.56037205528672</v>
      </c>
      <c r="D48" s="56"/>
      <c r="E48" s="56"/>
    </row>
    <row r="49" spans="1:5" ht="15.75" thickBot="1" x14ac:dyDescent="0.3">
      <c r="A49" s="17" t="s">
        <v>59</v>
      </c>
      <c r="B49" s="57">
        <f>SUM(B44:B48)</f>
        <v>517665</v>
      </c>
      <c r="C49" s="66">
        <f>SUM(C44:C48)</f>
        <v>100.00000000000001</v>
      </c>
      <c r="D49" s="56"/>
      <c r="E49" s="56"/>
    </row>
    <row r="50" spans="1:5" ht="22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náhuatl,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87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836144</v>
      </c>
      <c r="C5" s="48">
        <f>B5/$B$7*100</f>
        <v>48.454700339588094</v>
      </c>
    </row>
    <row r="6" spans="1:6" x14ac:dyDescent="0.25">
      <c r="A6" s="3" t="s">
        <v>58</v>
      </c>
      <c r="B6" s="40">
        <v>889476</v>
      </c>
      <c r="C6" s="48">
        <f>B6/$B$7*100</f>
        <v>51.545299660411914</v>
      </c>
    </row>
    <row r="7" spans="1:6" x14ac:dyDescent="0.25">
      <c r="A7" s="3" t="s">
        <v>70</v>
      </c>
      <c r="B7" s="64">
        <f>B5+B6</f>
        <v>1725620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127983</v>
      </c>
      <c r="C10" s="53">
        <f>(B10/($B$13-$B$12))*100</f>
        <v>7.5842946320950722</v>
      </c>
    </row>
    <row r="11" spans="1:6" x14ac:dyDescent="0.25">
      <c r="A11" s="49" t="s">
        <v>68</v>
      </c>
      <c r="B11" s="32">
        <v>1559491</v>
      </c>
      <c r="C11" s="53">
        <f>(B11/($B$13-$B$12))*100</f>
        <v>92.415705367904934</v>
      </c>
    </row>
    <row r="12" spans="1:6" x14ac:dyDescent="0.25">
      <c r="A12" s="49" t="s">
        <v>60</v>
      </c>
      <c r="B12" s="40">
        <v>38146</v>
      </c>
      <c r="C12" s="48">
        <v>0</v>
      </c>
    </row>
    <row r="13" spans="1:6" x14ac:dyDescent="0.25">
      <c r="A13" s="3" t="s">
        <v>59</v>
      </c>
      <c r="B13" s="64">
        <f>SUM(B10:B12)</f>
        <v>1725620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241823</v>
      </c>
      <c r="C16" s="48">
        <f>(B16/($B$19-$B$18)*100)</f>
        <v>94.542987946720046</v>
      </c>
    </row>
    <row r="17" spans="1:3" x14ac:dyDescent="0.25">
      <c r="A17" s="3" t="s">
        <v>69</v>
      </c>
      <c r="B17" s="32">
        <v>13958</v>
      </c>
      <c r="C17" s="48">
        <f>(B17/($B$19-$B$18)*100)</f>
        <v>5.4570120532799544</v>
      </c>
    </row>
    <row r="18" spans="1:3" x14ac:dyDescent="0.25">
      <c r="A18" s="3" t="s">
        <v>60</v>
      </c>
      <c r="B18" s="40">
        <v>100</v>
      </c>
      <c r="C18" s="48">
        <v>0</v>
      </c>
    </row>
    <row r="19" spans="1:3" x14ac:dyDescent="0.25">
      <c r="A19" s="3" t="s">
        <v>59</v>
      </c>
      <c r="B19" s="64">
        <f>SUM(B16:B18)</f>
        <v>255881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3645</v>
      </c>
      <c r="C22" s="48">
        <f>(B22/($B$27-$B$26))*100</f>
        <v>1.4285266383966013</v>
      </c>
    </row>
    <row r="23" spans="1:3" x14ac:dyDescent="0.25">
      <c r="A23" s="3" t="s">
        <v>76</v>
      </c>
      <c r="B23" s="40">
        <v>25765</v>
      </c>
      <c r="C23" s="48">
        <f t="shared" ref="C23:C25" si="0">(B23/($B$27-$B$26))*100</f>
        <v>10.097664976210819</v>
      </c>
    </row>
    <row r="24" spans="1:3" x14ac:dyDescent="0.25">
      <c r="A24" s="3" t="s">
        <v>62</v>
      </c>
      <c r="B24" s="40">
        <v>187308</v>
      </c>
      <c r="C24" s="48">
        <f t="shared" si="0"/>
        <v>73.408633082247079</v>
      </c>
    </row>
    <row r="25" spans="1:3" x14ac:dyDescent="0.25">
      <c r="A25" s="3" t="s">
        <v>63</v>
      </c>
      <c r="B25" s="40">
        <v>38440</v>
      </c>
      <c r="C25" s="48">
        <f t="shared" si="0"/>
        <v>15.065175303145503</v>
      </c>
    </row>
    <row r="26" spans="1:3" x14ac:dyDescent="0.25">
      <c r="A26" s="3" t="s">
        <v>60</v>
      </c>
      <c r="B26" s="40">
        <v>723</v>
      </c>
      <c r="C26" s="48">
        <v>0</v>
      </c>
    </row>
    <row r="27" spans="1:3" x14ac:dyDescent="0.25">
      <c r="A27" s="3" t="s">
        <v>59</v>
      </c>
      <c r="B27" s="64">
        <f>SUM(B22:B26)</f>
        <v>255881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1062750</v>
      </c>
      <c r="C30" s="48">
        <f>(B30/($B$33-$B$32)*100)</f>
        <v>76.064146535583205</v>
      </c>
    </row>
    <row r="31" spans="1:3" x14ac:dyDescent="0.25">
      <c r="A31" s="3" t="s">
        <v>73</v>
      </c>
      <c r="B31" s="40">
        <v>334426</v>
      </c>
      <c r="C31" s="48">
        <f>(B31/($B$33-$B$32)*100)</f>
        <v>23.935853464416795</v>
      </c>
    </row>
    <row r="32" spans="1:3" x14ac:dyDescent="0.25">
      <c r="A32" s="3" t="s">
        <v>60</v>
      </c>
      <c r="B32" s="40">
        <v>14153</v>
      </c>
      <c r="C32" s="48">
        <v>0</v>
      </c>
    </row>
    <row r="33" spans="1:5" x14ac:dyDescent="0.25">
      <c r="A33" s="3" t="s">
        <v>59</v>
      </c>
      <c r="B33" s="64">
        <f>SUM(B30:B32)</f>
        <v>1411329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291667</v>
      </c>
      <c r="C36" s="48">
        <f>(B36/($B$41-$B$40)*100)</f>
        <v>20.974379884178408</v>
      </c>
    </row>
    <row r="37" spans="1:5" x14ac:dyDescent="0.25">
      <c r="A37" s="3" t="s">
        <v>64</v>
      </c>
      <c r="B37" s="54">
        <v>892944</v>
      </c>
      <c r="C37" s="48">
        <f>(B37/($B$41-$B$40)*100)</f>
        <v>64.213458057640409</v>
      </c>
    </row>
    <row r="38" spans="1:5" x14ac:dyDescent="0.25">
      <c r="A38" s="3" t="s">
        <v>65</v>
      </c>
      <c r="B38" s="54">
        <v>137087</v>
      </c>
      <c r="C38" s="48">
        <f>(B38/($B$41-$B$40)*100)</f>
        <v>9.8582109569555882</v>
      </c>
    </row>
    <row r="39" spans="1:5" x14ac:dyDescent="0.25">
      <c r="A39" s="3" t="s">
        <v>66</v>
      </c>
      <c r="B39" s="54">
        <v>68889</v>
      </c>
      <c r="C39" s="48">
        <f>(B39/($B$41-$B$40)*100)</f>
        <v>4.9539511012255977</v>
      </c>
    </row>
    <row r="40" spans="1:5" x14ac:dyDescent="0.25">
      <c r="A40" s="3" t="s">
        <v>60</v>
      </c>
      <c r="B40" s="54">
        <v>20742</v>
      </c>
      <c r="C40" s="48">
        <v>0</v>
      </c>
    </row>
    <row r="41" spans="1:5" x14ac:dyDescent="0.25">
      <c r="A41" s="3" t="s">
        <v>59</v>
      </c>
      <c r="B41" s="54">
        <f>SUM(B35:B40)</f>
        <v>1411329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1067897</v>
      </c>
      <c r="C44" s="51">
        <f>B44/$B$49*100</f>
        <v>61.884829800303656</v>
      </c>
      <c r="D44" s="56"/>
      <c r="E44" s="56"/>
    </row>
    <row r="45" spans="1:5" x14ac:dyDescent="0.25">
      <c r="A45" s="5" t="s">
        <v>102</v>
      </c>
      <c r="B45" s="55">
        <v>335266</v>
      </c>
      <c r="C45" s="51">
        <f t="shared" ref="C45:C48" si="1">B45/$B$49*100</f>
        <v>19.428727066213884</v>
      </c>
      <c r="D45" s="56"/>
      <c r="E45" s="56"/>
    </row>
    <row r="46" spans="1:5" x14ac:dyDescent="0.25">
      <c r="A46" s="5" t="s">
        <v>103</v>
      </c>
      <c r="B46" s="55">
        <v>84305</v>
      </c>
      <c r="C46" s="51">
        <f t="shared" si="1"/>
        <v>4.8854904324242883</v>
      </c>
    </row>
    <row r="47" spans="1:5" x14ac:dyDescent="0.25">
      <c r="A47" s="5" t="s">
        <v>104</v>
      </c>
      <c r="B47" s="55">
        <v>30366</v>
      </c>
      <c r="C47" s="51">
        <f t="shared" si="1"/>
        <v>1.7597153486862693</v>
      </c>
      <c r="D47" s="56"/>
      <c r="E47" s="56"/>
    </row>
    <row r="48" spans="1:5" x14ac:dyDescent="0.25">
      <c r="A48" s="5" t="s">
        <v>105</v>
      </c>
      <c r="B48" s="55">
        <v>207786</v>
      </c>
      <c r="C48" s="51">
        <f t="shared" si="1"/>
        <v>12.041237352371901</v>
      </c>
      <c r="D48" s="56"/>
      <c r="E48" s="56"/>
    </row>
    <row r="49" spans="1:5" ht="15.75" thickBot="1" x14ac:dyDescent="0.3">
      <c r="A49" s="17" t="s">
        <v>59</v>
      </c>
      <c r="B49" s="57">
        <f>SUM(B44:B48)</f>
        <v>1725620</v>
      </c>
      <c r="C49" s="66">
        <f>SUM(C44:C48)</f>
        <v>100</v>
      </c>
      <c r="D49" s="56"/>
      <c r="E49" s="56"/>
    </row>
    <row r="50" spans="1:5" ht="21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oluteco,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19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40</v>
      </c>
      <c r="C5" s="48">
        <f>B5/$B$7*100</f>
        <v>44.444444444444443</v>
      </c>
    </row>
    <row r="6" spans="1:6" x14ac:dyDescent="0.25">
      <c r="A6" s="3" t="s">
        <v>58</v>
      </c>
      <c r="B6" s="40">
        <v>50</v>
      </c>
      <c r="C6" s="48">
        <f>B6/$B$7*100</f>
        <v>55.555555555555557</v>
      </c>
    </row>
    <row r="7" spans="1:6" x14ac:dyDescent="0.25">
      <c r="A7" s="3" t="s">
        <v>70</v>
      </c>
      <c r="B7" s="64">
        <f>B5+B6</f>
        <v>90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90</v>
      </c>
      <c r="C11" s="53">
        <f>(B11/($B$13-$B$12))*100</f>
        <v>100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64">
        <f>SUM(B10:B12)</f>
        <v>90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2</v>
      </c>
      <c r="C24" s="48">
        <f t="shared" si="0"/>
        <v>100</v>
      </c>
    </row>
    <row r="25" spans="1:3" x14ac:dyDescent="0.25">
      <c r="A25" s="3" t="s">
        <v>63</v>
      </c>
      <c r="B25" s="40">
        <v>0</v>
      </c>
      <c r="C25" s="48">
        <f t="shared" si="0"/>
        <v>0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2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63</v>
      </c>
      <c r="C30" s="48">
        <f>(B30/($B$33-$B$32)*100)</f>
        <v>71.590909090909093</v>
      </c>
    </row>
    <row r="31" spans="1:3" x14ac:dyDescent="0.25">
      <c r="A31" s="3" t="s">
        <v>73</v>
      </c>
      <c r="B31" s="40">
        <v>25</v>
      </c>
      <c r="C31" s="48">
        <f>(B31/($B$33-$B$32)*100)</f>
        <v>28.40909090909091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88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22</v>
      </c>
      <c r="C36" s="48">
        <f>(B36/($B$41-$B$40)*100)</f>
        <v>25</v>
      </c>
    </row>
    <row r="37" spans="1:5" x14ac:dyDescent="0.25">
      <c r="A37" s="3" t="s">
        <v>64</v>
      </c>
      <c r="B37" s="54">
        <v>52</v>
      </c>
      <c r="C37" s="48">
        <f>(B37/($B$41-$B$40)*100)</f>
        <v>59.090909090909093</v>
      </c>
    </row>
    <row r="38" spans="1:5" x14ac:dyDescent="0.25">
      <c r="A38" s="3" t="s">
        <v>65</v>
      </c>
      <c r="B38" s="54">
        <v>8</v>
      </c>
      <c r="C38" s="48">
        <f>(B38/($B$41-$B$40)*100)</f>
        <v>9.0909090909090917</v>
      </c>
    </row>
    <row r="39" spans="1:5" x14ac:dyDescent="0.25">
      <c r="A39" s="3" t="s">
        <v>66</v>
      </c>
      <c r="B39" s="54">
        <v>6</v>
      </c>
      <c r="C39" s="48">
        <f>(B39/($B$41-$B$40)*100)</f>
        <v>6.8181818181818175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88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20</v>
      </c>
      <c r="C44" s="51">
        <f>B44/$B$49*100</f>
        <v>22.222222222222221</v>
      </c>
      <c r="D44" s="56"/>
      <c r="E44" s="56"/>
    </row>
    <row r="45" spans="1:5" x14ac:dyDescent="0.25">
      <c r="A45" s="5" t="s">
        <v>102</v>
      </c>
      <c r="B45" s="55">
        <v>70</v>
      </c>
      <c r="C45" s="51">
        <f t="shared" ref="C45:C48" si="1">B45/$B$49*100</f>
        <v>77.777777777777786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ht="15" customHeight="1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90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5.7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ayapaneco,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20</v>
      </c>
      <c r="C5" s="48">
        <f>B5/$B$7*100</f>
        <v>83.333333333333343</v>
      </c>
    </row>
    <row r="6" spans="1:6" x14ac:dyDescent="0.25">
      <c r="A6" s="3" t="s">
        <v>58</v>
      </c>
      <c r="B6" s="40">
        <v>4</v>
      </c>
      <c r="C6" s="48">
        <f>B6/$B$7*100</f>
        <v>16.666666666666664</v>
      </c>
    </row>
    <row r="7" spans="1:6" x14ac:dyDescent="0.25">
      <c r="A7" s="3" t="s">
        <v>70</v>
      </c>
      <c r="B7" s="64">
        <f>B5+B6</f>
        <v>24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24</v>
      </c>
      <c r="C11" s="53">
        <f>(B11/($B$13-$B$12))*100</f>
        <v>100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64">
        <f>SUM(B10:B12)</f>
        <v>24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5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5</v>
      </c>
      <c r="C24" s="48">
        <f t="shared" si="0"/>
        <v>100</v>
      </c>
    </row>
    <row r="25" spans="1:3" x14ac:dyDescent="0.25">
      <c r="A25" s="3" t="s">
        <v>63</v>
      </c>
      <c r="B25" s="40">
        <v>0</v>
      </c>
      <c r="C25" s="48">
        <f t="shared" si="0"/>
        <v>0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17</v>
      </c>
      <c r="C30" s="48">
        <f>(B30/($B$33-$B$32)*100)</f>
        <v>89.473684210526315</v>
      </c>
    </row>
    <row r="31" spans="1:3" x14ac:dyDescent="0.25">
      <c r="A31" s="3" t="s">
        <v>73</v>
      </c>
      <c r="B31" s="40">
        <v>2</v>
      </c>
      <c r="C31" s="48">
        <f>(B31/($B$33-$B$32)*100)</f>
        <v>10.526315789473683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40">
        <f>SUM(B30:B32)</f>
        <v>19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</v>
      </c>
      <c r="C36" s="48">
        <f>(B36/($B$41-$B$40)*100)</f>
        <v>10.526315789473683</v>
      </c>
    </row>
    <row r="37" spans="1:5" x14ac:dyDescent="0.25">
      <c r="A37" s="3" t="s">
        <v>64</v>
      </c>
      <c r="B37" s="54">
        <v>15</v>
      </c>
      <c r="C37" s="48">
        <f>(B37/($B$41-$B$40)*100)</f>
        <v>78.94736842105263</v>
      </c>
    </row>
    <row r="38" spans="1:5" x14ac:dyDescent="0.25">
      <c r="A38" s="3" t="s">
        <v>65</v>
      </c>
      <c r="B38" s="54">
        <v>2</v>
      </c>
      <c r="C38" s="48">
        <f>(B38/($B$41-$B$40)*100)</f>
        <v>10.526315789473683</v>
      </c>
    </row>
    <row r="39" spans="1:5" x14ac:dyDescent="0.25">
      <c r="A39" s="3" t="s">
        <v>66</v>
      </c>
      <c r="B39" s="54">
        <v>0</v>
      </c>
      <c r="C39" s="48">
        <f>(B39/($B$41-$B$40)*100)</f>
        <v>0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14</v>
      </c>
      <c r="C44" s="51">
        <f>B44/$B$49*100</f>
        <v>58.333333333333336</v>
      </c>
      <c r="D44" s="56"/>
      <c r="E44" s="56"/>
    </row>
    <row r="45" spans="1:5" x14ac:dyDescent="0.25">
      <c r="A45" s="5" t="s">
        <v>102</v>
      </c>
      <c r="B45" s="55">
        <v>10</v>
      </c>
      <c r="C45" s="51">
        <f t="shared" ref="C45:C48" si="1">B45/$B$49*100</f>
        <v>41.666666666666671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24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ht="23.25" customHeight="1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otomí,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91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148707</v>
      </c>
      <c r="C5" s="48">
        <f>B5/$B$7*100</f>
        <v>48.292782728430019</v>
      </c>
    </row>
    <row r="6" spans="1:6" x14ac:dyDescent="0.25">
      <c r="A6" s="3" t="s">
        <v>58</v>
      </c>
      <c r="B6" s="40">
        <v>159221</v>
      </c>
      <c r="C6" s="48">
        <f>B6/$B$7*100</f>
        <v>51.707217271569981</v>
      </c>
    </row>
    <row r="7" spans="1:6" x14ac:dyDescent="0.25">
      <c r="A7" s="3" t="s">
        <v>70</v>
      </c>
      <c r="B7" s="64">
        <f>B5+B6</f>
        <v>307928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9648</v>
      </c>
      <c r="C10" s="53">
        <f>(B10/($B$13-$B$12))*100</f>
        <v>3.2499621039866611</v>
      </c>
    </row>
    <row r="11" spans="1:6" x14ac:dyDescent="0.25">
      <c r="A11" s="49" t="s">
        <v>68</v>
      </c>
      <c r="B11" s="32">
        <v>287217</v>
      </c>
      <c r="C11" s="53">
        <f>(B11/($B$13-$B$12))*100</f>
        <v>96.750037896013339</v>
      </c>
    </row>
    <row r="12" spans="1:6" x14ac:dyDescent="0.25">
      <c r="A12" s="49" t="s">
        <v>60</v>
      </c>
      <c r="B12" s="40">
        <v>11063</v>
      </c>
      <c r="C12" s="48">
        <v>0</v>
      </c>
    </row>
    <row r="13" spans="1:6" x14ac:dyDescent="0.25">
      <c r="A13" s="3" t="s">
        <v>59</v>
      </c>
      <c r="B13" s="64">
        <f>SUM(B10:B12)</f>
        <v>307928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26262</v>
      </c>
      <c r="C16" s="48">
        <f>(B16/($B$19-$B$18)*100)</f>
        <v>95.990350524507477</v>
      </c>
    </row>
    <row r="17" spans="1:3" x14ac:dyDescent="0.25">
      <c r="A17" s="3" t="s">
        <v>69</v>
      </c>
      <c r="B17" s="32">
        <v>1097</v>
      </c>
      <c r="C17" s="48">
        <f>(B17/($B$19-$B$18)*100)</f>
        <v>4.0096494754925249</v>
      </c>
    </row>
    <row r="18" spans="1:3" x14ac:dyDescent="0.25">
      <c r="A18" s="3" t="s">
        <v>60</v>
      </c>
      <c r="B18" s="40">
        <v>10</v>
      </c>
      <c r="C18" s="48">
        <v>0</v>
      </c>
    </row>
    <row r="19" spans="1:3" x14ac:dyDescent="0.25">
      <c r="A19" s="3" t="s">
        <v>59</v>
      </c>
      <c r="B19" s="64">
        <f>SUM(B16:B18)</f>
        <v>27369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191</v>
      </c>
      <c r="C22" s="48">
        <f>(B22/($B$27-$B$26))*100</f>
        <v>0.70042905863801386</v>
      </c>
    </row>
    <row r="23" spans="1:3" x14ac:dyDescent="0.25">
      <c r="A23" s="3" t="s">
        <v>76</v>
      </c>
      <c r="B23" s="40">
        <v>2388</v>
      </c>
      <c r="C23" s="48">
        <f t="shared" ref="C23:C25" si="0">(B23/($B$27-$B$26))*100</f>
        <v>8.7571968168983094</v>
      </c>
    </row>
    <row r="24" spans="1:3" x14ac:dyDescent="0.25">
      <c r="A24" s="3" t="s">
        <v>62</v>
      </c>
      <c r="B24" s="40">
        <v>19602</v>
      </c>
      <c r="C24" s="48">
        <f t="shared" si="0"/>
        <v>71.883824122630088</v>
      </c>
    </row>
    <row r="25" spans="1:3" x14ac:dyDescent="0.25">
      <c r="A25" s="3" t="s">
        <v>63</v>
      </c>
      <c r="B25" s="40">
        <v>5088</v>
      </c>
      <c r="C25" s="48">
        <f t="shared" si="0"/>
        <v>18.658550001833586</v>
      </c>
    </row>
    <row r="26" spans="1:3" x14ac:dyDescent="0.25">
      <c r="A26" s="3" t="s">
        <v>60</v>
      </c>
      <c r="B26" s="40">
        <v>100</v>
      </c>
      <c r="C26" s="48">
        <v>0</v>
      </c>
    </row>
    <row r="27" spans="1:3" x14ac:dyDescent="0.25">
      <c r="A27" s="3" t="s">
        <v>59</v>
      </c>
      <c r="B27" s="64">
        <f>SUM(B22:B26)</f>
        <v>27369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210489</v>
      </c>
      <c r="C30" s="48">
        <f>(B30/($B$33-$B$32)*100)</f>
        <v>77.272310103928433</v>
      </c>
    </row>
    <row r="31" spans="1:3" x14ac:dyDescent="0.25">
      <c r="A31" s="3" t="s">
        <v>73</v>
      </c>
      <c r="B31" s="40">
        <v>61910</v>
      </c>
      <c r="C31" s="48">
        <f>(B31/($B$33-$B$32)*100)</f>
        <v>22.727689896071571</v>
      </c>
    </row>
    <row r="32" spans="1:3" x14ac:dyDescent="0.25">
      <c r="A32" s="3" t="s">
        <v>60</v>
      </c>
      <c r="B32" s="40">
        <v>3403</v>
      </c>
      <c r="C32" s="48">
        <v>0</v>
      </c>
    </row>
    <row r="33" spans="1:5" x14ac:dyDescent="0.25">
      <c r="A33" s="3" t="s">
        <v>59</v>
      </c>
      <c r="B33" s="64">
        <f>SUM(B30:B32)</f>
        <v>275802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60682</v>
      </c>
      <c r="C36" s="48">
        <f>(B36/($B$41-$B$40)*100)</f>
        <v>22.023096632769345</v>
      </c>
    </row>
    <row r="37" spans="1:5" x14ac:dyDescent="0.25">
      <c r="A37" s="3" t="s">
        <v>64</v>
      </c>
      <c r="B37" s="54">
        <v>179415</v>
      </c>
      <c r="C37" s="48">
        <f>(B37/($B$41-$B$40)*100)</f>
        <v>65.114430677438321</v>
      </c>
    </row>
    <row r="38" spans="1:5" x14ac:dyDescent="0.25">
      <c r="A38" s="3" t="s">
        <v>65</v>
      </c>
      <c r="B38" s="54">
        <v>21927</v>
      </c>
      <c r="C38" s="48">
        <f>(B38/($B$41-$B$40)*100)</f>
        <v>7.95788602660976</v>
      </c>
    </row>
    <row r="39" spans="1:5" x14ac:dyDescent="0.25">
      <c r="A39" s="3" t="s">
        <v>66</v>
      </c>
      <c r="B39" s="54">
        <v>13514</v>
      </c>
      <c r="C39" s="48">
        <f>(B39/($B$41-$B$40)*100)</f>
        <v>4.9045866631825739</v>
      </c>
    </row>
    <row r="40" spans="1:5" x14ac:dyDescent="0.25">
      <c r="A40" s="3" t="s">
        <v>60</v>
      </c>
      <c r="B40" s="54">
        <v>264</v>
      </c>
      <c r="C40" s="48">
        <v>0</v>
      </c>
    </row>
    <row r="41" spans="1:5" x14ac:dyDescent="0.25">
      <c r="A41" s="3" t="s">
        <v>59</v>
      </c>
      <c r="B41" s="54">
        <f>SUM(B35:B40)</f>
        <v>275802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184084</v>
      </c>
      <c r="C44" s="51">
        <f>B44/$B$49*100</f>
        <v>59.781507365358131</v>
      </c>
      <c r="D44" s="56"/>
      <c r="E44" s="56"/>
    </row>
    <row r="45" spans="1:5" x14ac:dyDescent="0.25">
      <c r="A45" s="5" t="s">
        <v>102</v>
      </c>
      <c r="B45" s="55">
        <v>59537</v>
      </c>
      <c r="C45" s="51">
        <f t="shared" ref="C45:C48" si="1">B45/$B$49*100</f>
        <v>19.334714608609804</v>
      </c>
      <c r="D45" s="56"/>
      <c r="E45" s="56"/>
    </row>
    <row r="46" spans="1:5" x14ac:dyDescent="0.25">
      <c r="A46" s="5" t="s">
        <v>103</v>
      </c>
      <c r="B46" s="55">
        <v>14542</v>
      </c>
      <c r="C46" s="51">
        <f t="shared" si="1"/>
        <v>4.7225325400743028</v>
      </c>
    </row>
    <row r="47" spans="1:5" x14ac:dyDescent="0.25">
      <c r="A47" s="5" t="s">
        <v>104</v>
      </c>
      <c r="B47" s="55">
        <v>1672</v>
      </c>
      <c r="C47" s="51">
        <f t="shared" si="1"/>
        <v>0.5429840741991635</v>
      </c>
      <c r="D47" s="56"/>
      <c r="E47" s="56"/>
    </row>
    <row r="48" spans="1:5" x14ac:dyDescent="0.25">
      <c r="A48" s="5" t="s">
        <v>105</v>
      </c>
      <c r="B48" s="55">
        <v>48093</v>
      </c>
      <c r="C48" s="51">
        <f t="shared" si="1"/>
        <v>15.618261411758594</v>
      </c>
      <c r="D48" s="56"/>
      <c r="E48" s="56"/>
    </row>
    <row r="49" spans="1:5" ht="15.75" thickBot="1" x14ac:dyDescent="0.3">
      <c r="A49" s="17" t="s">
        <v>59</v>
      </c>
      <c r="B49" s="57">
        <f>SUM(B44:B48)</f>
        <v>307928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paipai,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97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108</v>
      </c>
      <c r="C5" s="48">
        <f>B5/$B$7*100</f>
        <v>50</v>
      </c>
    </row>
    <row r="6" spans="1:6" x14ac:dyDescent="0.25">
      <c r="A6" s="3" t="s">
        <v>58</v>
      </c>
      <c r="B6" s="40">
        <v>108</v>
      </c>
      <c r="C6" s="48">
        <f>B6/$B$7*100</f>
        <v>50</v>
      </c>
    </row>
    <row r="7" spans="1:6" x14ac:dyDescent="0.25">
      <c r="A7" s="3" t="s">
        <v>70</v>
      </c>
      <c r="B7" s="64">
        <f>B5+B6</f>
        <v>216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205</v>
      </c>
      <c r="C11" s="53">
        <f>(B11/($B$13-$B$12))*100</f>
        <v>100</v>
      </c>
    </row>
    <row r="12" spans="1:6" x14ac:dyDescent="0.25">
      <c r="A12" s="49" t="s">
        <v>60</v>
      </c>
      <c r="B12" s="40">
        <v>11</v>
      </c>
      <c r="C12" s="48">
        <v>0</v>
      </c>
    </row>
    <row r="13" spans="1:6" x14ac:dyDescent="0.25">
      <c r="A13" s="3" t="s">
        <v>59</v>
      </c>
      <c r="B13" s="64">
        <f>SUM(B10:B12)</f>
        <v>216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9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9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5</v>
      </c>
      <c r="C24" s="48">
        <f t="shared" si="0"/>
        <v>55.555555555555557</v>
      </c>
    </row>
    <row r="25" spans="1:3" x14ac:dyDescent="0.25">
      <c r="A25" s="3" t="s">
        <v>63</v>
      </c>
      <c r="B25" s="40">
        <v>4</v>
      </c>
      <c r="C25" s="48">
        <f t="shared" si="0"/>
        <v>44.444444444444443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9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196</v>
      </c>
      <c r="C30" s="48">
        <f>(B30/($B$33-$B$32)*100)</f>
        <v>95.609756097560975</v>
      </c>
    </row>
    <row r="31" spans="1:3" x14ac:dyDescent="0.25">
      <c r="A31" s="3" t="s">
        <v>73</v>
      </c>
      <c r="B31" s="40">
        <v>9</v>
      </c>
      <c r="C31" s="48">
        <f>(B31/($B$33-$B$32)*100)</f>
        <v>4.3902439024390238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205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16</v>
      </c>
      <c r="C36" s="48">
        <f>(B36/($B$41-$B$40)*100)</f>
        <v>7.8048780487804876</v>
      </c>
    </row>
    <row r="37" spans="1:5" x14ac:dyDescent="0.25">
      <c r="A37" s="3" t="s">
        <v>64</v>
      </c>
      <c r="B37" s="54">
        <v>121</v>
      </c>
      <c r="C37" s="48">
        <f>(B37/($B$41-$B$40)*100)</f>
        <v>59.024390243902438</v>
      </c>
    </row>
    <row r="38" spans="1:5" x14ac:dyDescent="0.25">
      <c r="A38" s="3" t="s">
        <v>65</v>
      </c>
      <c r="B38" s="54">
        <v>42</v>
      </c>
      <c r="C38" s="48">
        <f>(B38/($B$41-$B$40)*100)</f>
        <v>20.487804878048781</v>
      </c>
    </row>
    <row r="39" spans="1:5" x14ac:dyDescent="0.25">
      <c r="A39" s="3" t="s">
        <v>66</v>
      </c>
      <c r="B39" s="54">
        <v>26</v>
      </c>
      <c r="C39" s="48">
        <f>(B39/($B$41-$B$40)*100)</f>
        <v>12.682926829268293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205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131</v>
      </c>
      <c r="C44" s="51">
        <f>B44/$B$49*100</f>
        <v>60.648148148148152</v>
      </c>
      <c r="D44" s="56"/>
      <c r="E44" s="56"/>
    </row>
    <row r="45" spans="1:5" x14ac:dyDescent="0.25">
      <c r="A45" s="5" t="s">
        <v>102</v>
      </c>
      <c r="B45" s="55">
        <v>0</v>
      </c>
      <c r="C45" s="51">
        <f t="shared" ref="C45:C48" si="1">B45/$B$49*100</f>
        <v>0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85</v>
      </c>
      <c r="C48" s="51">
        <f t="shared" si="1"/>
        <v>39.351851851851855</v>
      </c>
      <c r="D48" s="56"/>
      <c r="E48" s="56"/>
    </row>
    <row r="49" spans="1:5" ht="15.75" thickBot="1" x14ac:dyDescent="0.3">
      <c r="A49" s="17" t="s">
        <v>59</v>
      </c>
      <c r="B49" s="57">
        <f>SUM(B44:B48)</f>
        <v>216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1.2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pame,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49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5927</v>
      </c>
      <c r="C5" s="48">
        <f>B5/$B$7*100</f>
        <v>48.454872465663833</v>
      </c>
    </row>
    <row r="6" spans="1:6" x14ac:dyDescent="0.25">
      <c r="A6" s="3" t="s">
        <v>58</v>
      </c>
      <c r="B6" s="40">
        <v>6305</v>
      </c>
      <c r="C6" s="48">
        <f>B6/$B$7*100</f>
        <v>51.545127534336167</v>
      </c>
    </row>
    <row r="7" spans="1:6" x14ac:dyDescent="0.25">
      <c r="A7" s="3" t="s">
        <v>70</v>
      </c>
      <c r="B7" s="64">
        <f>B5+B6</f>
        <v>12232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1064</v>
      </c>
      <c r="C10" s="53">
        <f>(B10/($B$13-$B$12))*100</f>
        <v>8.8777638715060494</v>
      </c>
    </row>
    <row r="11" spans="1:6" x14ac:dyDescent="0.25">
      <c r="A11" s="49" t="s">
        <v>68</v>
      </c>
      <c r="B11" s="32">
        <v>10921</v>
      </c>
      <c r="C11" s="53">
        <f>(B11/($B$13-$B$12))*100</f>
        <v>91.122236128493952</v>
      </c>
    </row>
    <row r="12" spans="1:6" x14ac:dyDescent="0.25">
      <c r="A12" s="49" t="s">
        <v>60</v>
      </c>
      <c r="B12" s="40">
        <v>247</v>
      </c>
      <c r="C12" s="48">
        <v>0</v>
      </c>
    </row>
    <row r="13" spans="1:6" x14ac:dyDescent="0.25">
      <c r="A13" s="3" t="s">
        <v>59</v>
      </c>
      <c r="B13" s="64">
        <f>SUM(B10:B12)</f>
        <v>12232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2804</v>
      </c>
      <c r="C16" s="48">
        <f>(B16/($B$19-$B$18)*100)</f>
        <v>93.779264214046819</v>
      </c>
    </row>
    <row r="17" spans="1:3" x14ac:dyDescent="0.25">
      <c r="A17" s="3" t="s">
        <v>69</v>
      </c>
      <c r="B17" s="32">
        <v>186</v>
      </c>
      <c r="C17" s="48">
        <f>(B17/($B$19-$B$18)*100)</f>
        <v>6.2207357859531767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2990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44</v>
      </c>
      <c r="C22" s="48">
        <f>(B22/($B$27-$B$26))*100</f>
        <v>1.4755197853789404</v>
      </c>
    </row>
    <row r="23" spans="1:3" x14ac:dyDescent="0.25">
      <c r="A23" s="3" t="s">
        <v>76</v>
      </c>
      <c r="B23" s="40">
        <v>292</v>
      </c>
      <c r="C23" s="48">
        <f t="shared" ref="C23:C25" si="0">(B23/($B$27-$B$26))*100</f>
        <v>9.7920858484238753</v>
      </c>
    </row>
    <row r="24" spans="1:3" x14ac:dyDescent="0.25">
      <c r="A24" s="3" t="s">
        <v>62</v>
      </c>
      <c r="B24" s="40">
        <v>2197</v>
      </c>
      <c r="C24" s="48">
        <f t="shared" si="0"/>
        <v>73.675385647216629</v>
      </c>
    </row>
    <row r="25" spans="1:3" x14ac:dyDescent="0.25">
      <c r="A25" s="3" t="s">
        <v>63</v>
      </c>
      <c r="B25" s="40">
        <v>449</v>
      </c>
      <c r="C25" s="48">
        <f t="shared" si="0"/>
        <v>15.057008718980549</v>
      </c>
    </row>
    <row r="26" spans="1:3" x14ac:dyDescent="0.25">
      <c r="A26" s="3" t="s">
        <v>60</v>
      </c>
      <c r="B26" s="40">
        <v>8</v>
      </c>
      <c r="C26" s="48">
        <v>0</v>
      </c>
    </row>
    <row r="27" spans="1:3" x14ac:dyDescent="0.25">
      <c r="A27" s="3" t="s">
        <v>59</v>
      </c>
      <c r="B27" s="64">
        <f>SUM(B22:B26)</f>
        <v>2990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5719</v>
      </c>
      <c r="C30" s="48">
        <f>(B30/($B$33-$B$32)*100)</f>
        <v>69.036697247706428</v>
      </c>
    </row>
    <row r="31" spans="1:3" x14ac:dyDescent="0.25">
      <c r="A31" s="3" t="s">
        <v>73</v>
      </c>
      <c r="B31" s="40">
        <v>2565</v>
      </c>
      <c r="C31" s="48">
        <f>(B31/($B$33-$B$32)*100)</f>
        <v>30.963302752293576</v>
      </c>
    </row>
    <row r="32" spans="1:3" x14ac:dyDescent="0.25">
      <c r="A32" s="3" t="s">
        <v>60</v>
      </c>
      <c r="B32" s="40">
        <v>101</v>
      </c>
      <c r="C32" s="48">
        <v>0</v>
      </c>
    </row>
    <row r="33" spans="1:5" x14ac:dyDescent="0.25">
      <c r="A33" s="3" t="s">
        <v>59</v>
      </c>
      <c r="B33" s="64">
        <f>SUM(B30:B32)</f>
        <v>8385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2352</v>
      </c>
      <c r="C36" s="48">
        <f>(B36/($B$41-$B$40)*100)</f>
        <v>28.120516499282637</v>
      </c>
    </row>
    <row r="37" spans="1:5" x14ac:dyDescent="0.25">
      <c r="A37" s="3" t="s">
        <v>64</v>
      </c>
      <c r="B37" s="54">
        <v>5122</v>
      </c>
      <c r="C37" s="48">
        <f>(B37/($B$41-$B$40)*100)</f>
        <v>61.238641798182691</v>
      </c>
    </row>
    <row r="38" spans="1:5" x14ac:dyDescent="0.25">
      <c r="A38" s="3" t="s">
        <v>65</v>
      </c>
      <c r="B38" s="54">
        <v>726</v>
      </c>
      <c r="C38" s="48">
        <f>(B38/($B$41-$B$40)*100)</f>
        <v>8.6800573888091836</v>
      </c>
    </row>
    <row r="39" spans="1:5" x14ac:dyDescent="0.25">
      <c r="A39" s="3" t="s">
        <v>66</v>
      </c>
      <c r="B39" s="54">
        <v>164</v>
      </c>
      <c r="C39" s="48">
        <f>(B39/($B$41-$B$40)*100)</f>
        <v>1.9607843137254901</v>
      </c>
    </row>
    <row r="40" spans="1:5" x14ac:dyDescent="0.25">
      <c r="A40" s="3" t="s">
        <v>60</v>
      </c>
      <c r="B40" s="54">
        <v>21</v>
      </c>
      <c r="C40" s="48">
        <v>0</v>
      </c>
    </row>
    <row r="41" spans="1:5" x14ac:dyDescent="0.25">
      <c r="A41" s="3" t="s">
        <v>59</v>
      </c>
      <c r="B41" s="54">
        <f>SUM(B35:B40)</f>
        <v>8385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11320</v>
      </c>
      <c r="C44" s="51">
        <f>B44/$B$49*100</f>
        <v>92.544146500981029</v>
      </c>
      <c r="D44" s="56"/>
      <c r="E44" s="56"/>
    </row>
    <row r="45" spans="1:5" x14ac:dyDescent="0.25">
      <c r="A45" s="5" t="s">
        <v>102</v>
      </c>
      <c r="B45" s="55">
        <v>267</v>
      </c>
      <c r="C45" s="51">
        <f t="shared" ref="C45:C48" si="1">B45/$B$49*100</f>
        <v>2.1827992151733158</v>
      </c>
      <c r="D45" s="56"/>
      <c r="E45" s="56"/>
    </row>
    <row r="46" spans="1:5" x14ac:dyDescent="0.25">
      <c r="A46" s="5" t="s">
        <v>103</v>
      </c>
      <c r="B46" s="55">
        <v>317</v>
      </c>
      <c r="C46" s="51">
        <f t="shared" si="1"/>
        <v>2.5915631131458472</v>
      </c>
    </row>
    <row r="47" spans="1:5" x14ac:dyDescent="0.25">
      <c r="A47" s="5" t="s">
        <v>104</v>
      </c>
      <c r="B47" s="55">
        <v>24</v>
      </c>
      <c r="C47" s="51">
        <f t="shared" si="1"/>
        <v>0.19620667102681491</v>
      </c>
      <c r="D47" s="56"/>
      <c r="E47" s="56"/>
    </row>
    <row r="48" spans="1:5" x14ac:dyDescent="0.25">
      <c r="A48" s="5" t="s">
        <v>105</v>
      </c>
      <c r="B48" s="55">
        <v>304</v>
      </c>
      <c r="C48" s="51">
        <f t="shared" si="1"/>
        <v>2.4852844996729888</v>
      </c>
      <c r="D48" s="56"/>
      <c r="E48" s="56"/>
    </row>
    <row r="49" spans="1:5" ht="15.75" thickBot="1" x14ac:dyDescent="0.3">
      <c r="A49" s="17" t="s">
        <v>59</v>
      </c>
      <c r="B49" s="57">
        <f>SUM(B44:B48)</f>
        <v>12232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pápago,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50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83</v>
      </c>
      <c r="C5" s="48">
        <f>B5/$B$7*100</f>
        <v>74.107142857142861</v>
      </c>
    </row>
    <row r="6" spans="1:6" x14ac:dyDescent="0.25">
      <c r="A6" s="3" t="s">
        <v>58</v>
      </c>
      <c r="B6" s="40">
        <v>29</v>
      </c>
      <c r="C6" s="48">
        <f>B6/$B$7*100</f>
        <v>25.892857142857146</v>
      </c>
    </row>
    <row r="7" spans="1:6" x14ac:dyDescent="0.25">
      <c r="A7" s="3" t="s">
        <v>70</v>
      </c>
      <c r="B7" s="64">
        <f>B5+B6</f>
        <v>112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98</v>
      </c>
      <c r="C11" s="53">
        <f>(B11/($B$13-$B$12))*100</f>
        <v>100</v>
      </c>
    </row>
    <row r="12" spans="1:6" x14ac:dyDescent="0.25">
      <c r="A12" s="49" t="s">
        <v>60</v>
      </c>
      <c r="B12" s="40">
        <v>14</v>
      </c>
      <c r="C12" s="48">
        <v>0</v>
      </c>
    </row>
    <row r="13" spans="1:6" x14ac:dyDescent="0.25">
      <c r="A13" s="3" t="s">
        <v>59</v>
      </c>
      <c r="B13" s="64">
        <f>SUM(B10:B12)</f>
        <v>112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0</v>
      </c>
      <c r="C16" s="48">
        <f>(B16/($B$19-$B$18)*100)</f>
        <v>0</v>
      </c>
    </row>
    <row r="17" spans="1:3" x14ac:dyDescent="0.25">
      <c r="A17" s="3" t="s">
        <v>69</v>
      </c>
      <c r="B17" s="32">
        <v>1</v>
      </c>
      <c r="C17" s="48">
        <f>(B17/($B$19-$B$18)*100)</f>
        <v>100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1</v>
      </c>
      <c r="C24" s="48">
        <f t="shared" si="0"/>
        <v>100</v>
      </c>
    </row>
    <row r="25" spans="1:3" x14ac:dyDescent="0.25">
      <c r="A25" s="3" t="s">
        <v>63</v>
      </c>
      <c r="B25" s="40">
        <v>0</v>
      </c>
      <c r="C25" s="48">
        <f t="shared" si="0"/>
        <v>0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111</v>
      </c>
      <c r="C30" s="48">
        <f>(B30/($B$33-$B$32)*100)</f>
        <v>100</v>
      </c>
    </row>
    <row r="31" spans="1:3" x14ac:dyDescent="0.25">
      <c r="A31" s="3" t="s">
        <v>73</v>
      </c>
      <c r="B31" s="40">
        <v>0</v>
      </c>
      <c r="C31" s="48">
        <f>(B31/($B$33-$B$32)*100)</f>
        <v>0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111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0</v>
      </c>
      <c r="C36" s="48">
        <f>(B36/($B$41-$B$40)*100)</f>
        <v>0</v>
      </c>
    </row>
    <row r="37" spans="1:5" x14ac:dyDescent="0.25">
      <c r="A37" s="3" t="s">
        <v>64</v>
      </c>
      <c r="B37" s="54">
        <v>91</v>
      </c>
      <c r="C37" s="48">
        <f>(B37/($B$41-$B$40)*100)</f>
        <v>81.981981981981974</v>
      </c>
    </row>
    <row r="38" spans="1:5" x14ac:dyDescent="0.25">
      <c r="A38" s="3" t="s">
        <v>65</v>
      </c>
      <c r="B38" s="54">
        <v>5</v>
      </c>
      <c r="C38" s="48">
        <f>(B38/($B$41-$B$40)*100)</f>
        <v>4.5045045045045047</v>
      </c>
    </row>
    <row r="39" spans="1:5" x14ac:dyDescent="0.25">
      <c r="A39" s="3" t="s">
        <v>66</v>
      </c>
      <c r="B39" s="54">
        <v>15</v>
      </c>
      <c r="C39" s="48">
        <f>(B39/($B$41-$B$40)*100)</f>
        <v>13.513513513513514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111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21</v>
      </c>
      <c r="C44" s="51">
        <f>B44/$B$49*100</f>
        <v>18.75</v>
      </c>
      <c r="D44" s="56"/>
      <c r="E44" s="56"/>
    </row>
    <row r="45" spans="1:5" x14ac:dyDescent="0.25">
      <c r="A45" s="5" t="s">
        <v>102</v>
      </c>
      <c r="B45" s="55">
        <v>4</v>
      </c>
      <c r="C45" s="51">
        <f t="shared" ref="C45:C48" si="1">B45/$B$49*100</f>
        <v>3.5714285714285712</v>
      </c>
      <c r="D45" s="56"/>
      <c r="E45" s="56"/>
    </row>
    <row r="46" spans="1:5" x14ac:dyDescent="0.25">
      <c r="A46" s="5" t="s">
        <v>103</v>
      </c>
      <c r="B46" s="55">
        <v>6</v>
      </c>
      <c r="C46" s="51">
        <f t="shared" si="1"/>
        <v>5.3571428571428568</v>
      </c>
    </row>
    <row r="47" spans="1:5" x14ac:dyDescent="0.25">
      <c r="A47" s="5" t="s">
        <v>104</v>
      </c>
      <c r="B47" s="55">
        <v>36</v>
      </c>
      <c r="C47" s="51">
        <f t="shared" si="1"/>
        <v>32.142857142857146</v>
      </c>
      <c r="D47" s="56"/>
      <c r="E47" s="56"/>
    </row>
    <row r="48" spans="1:5" x14ac:dyDescent="0.25">
      <c r="A48" s="5" t="s">
        <v>105</v>
      </c>
      <c r="B48" s="55">
        <v>45</v>
      </c>
      <c r="C48" s="51">
        <f t="shared" si="1"/>
        <v>40.178571428571431</v>
      </c>
      <c r="D48" s="56"/>
      <c r="E48" s="56"/>
    </row>
    <row r="49" spans="1:5" ht="15.75" thickBot="1" x14ac:dyDescent="0.3">
      <c r="A49" s="17" t="s">
        <v>59</v>
      </c>
      <c r="B49" s="57">
        <f>SUM(B44:B48)</f>
        <v>112</v>
      </c>
      <c r="C49" s="66">
        <f>SUM(C44:C48)</f>
        <v>100</v>
      </c>
      <c r="D49" s="56"/>
      <c r="E49" s="56"/>
    </row>
    <row r="50" spans="1:5" ht="22.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pima,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77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354</v>
      </c>
      <c r="C5" s="48">
        <f>B5/$B$7*100</f>
        <v>47.644683714670258</v>
      </c>
    </row>
    <row r="6" spans="1:6" x14ac:dyDescent="0.25">
      <c r="A6" s="3" t="s">
        <v>58</v>
      </c>
      <c r="B6" s="40">
        <v>389</v>
      </c>
      <c r="C6" s="48">
        <f>B6/$B$7*100</f>
        <v>52.355316285329742</v>
      </c>
    </row>
    <row r="7" spans="1:6" x14ac:dyDescent="0.25">
      <c r="A7" s="3" t="s">
        <v>70</v>
      </c>
      <c r="B7" s="64">
        <f>B5+B6</f>
        <v>743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1</v>
      </c>
      <c r="C10" s="53">
        <f>(B10/($B$13-$B$12))*100</f>
        <v>0.1388888888888889</v>
      </c>
    </row>
    <row r="11" spans="1:6" x14ac:dyDescent="0.25">
      <c r="A11" s="49" t="s">
        <v>68</v>
      </c>
      <c r="B11" s="32">
        <v>719</v>
      </c>
      <c r="C11" s="53">
        <f>(B11/($B$13-$B$12))*100</f>
        <v>99.861111111111114</v>
      </c>
    </row>
    <row r="12" spans="1:6" x14ac:dyDescent="0.25">
      <c r="A12" s="49" t="s">
        <v>60</v>
      </c>
      <c r="B12" s="40">
        <v>23</v>
      </c>
      <c r="C12" s="48">
        <v>0</v>
      </c>
    </row>
    <row r="13" spans="1:6" x14ac:dyDescent="0.25">
      <c r="A13" s="3" t="s">
        <v>59</v>
      </c>
      <c r="B13" s="64">
        <f>SUM(B10:B12)</f>
        <v>743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126</v>
      </c>
      <c r="C16" s="48">
        <f>(B16/($B$19-$B$18)*100)</f>
        <v>98.4375</v>
      </c>
    </row>
    <row r="17" spans="1:3" x14ac:dyDescent="0.25">
      <c r="A17" s="3" t="s">
        <v>69</v>
      </c>
      <c r="B17" s="32">
        <v>2</v>
      </c>
      <c r="C17" s="48">
        <f>(B17/($B$19-$B$18)*100)</f>
        <v>1.5625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128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8</v>
      </c>
      <c r="C23" s="48">
        <f t="shared" ref="C23:C25" si="0">(B23/($B$27-$B$26))*100</f>
        <v>6.25</v>
      </c>
    </row>
    <row r="24" spans="1:3" x14ac:dyDescent="0.25">
      <c r="A24" s="3" t="s">
        <v>62</v>
      </c>
      <c r="B24" s="40">
        <v>98</v>
      </c>
      <c r="C24" s="48">
        <f t="shared" si="0"/>
        <v>76.5625</v>
      </c>
    </row>
    <row r="25" spans="1:3" x14ac:dyDescent="0.25">
      <c r="A25" s="3" t="s">
        <v>63</v>
      </c>
      <c r="B25" s="40">
        <v>22</v>
      </c>
      <c r="C25" s="48">
        <f t="shared" si="0"/>
        <v>17.1875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128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470</v>
      </c>
      <c r="C30" s="48">
        <f>(B30/($B$33-$B$32)*100)</f>
        <v>80.479452054794521</v>
      </c>
    </row>
    <row r="31" spans="1:3" x14ac:dyDescent="0.25">
      <c r="A31" s="3" t="s">
        <v>73</v>
      </c>
      <c r="B31" s="40">
        <v>114</v>
      </c>
      <c r="C31" s="48">
        <f>(B31/($B$33-$B$32)*100)</f>
        <v>19.520547945205479</v>
      </c>
    </row>
    <row r="32" spans="1:3" x14ac:dyDescent="0.25">
      <c r="A32" s="3" t="s">
        <v>60</v>
      </c>
      <c r="B32" s="40">
        <v>8</v>
      </c>
      <c r="C32" s="48">
        <v>0</v>
      </c>
    </row>
    <row r="33" spans="1:5" x14ac:dyDescent="0.25">
      <c r="A33" s="3" t="s">
        <v>59</v>
      </c>
      <c r="B33" s="64">
        <f>SUM(B30:B32)</f>
        <v>592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126</v>
      </c>
      <c r="C36" s="48">
        <f>(B36/($B$41-$B$40)*100)</f>
        <v>21.35593220338983</v>
      </c>
    </row>
    <row r="37" spans="1:5" x14ac:dyDescent="0.25">
      <c r="A37" s="3" t="s">
        <v>64</v>
      </c>
      <c r="B37" s="54">
        <v>383</v>
      </c>
      <c r="C37" s="48">
        <f>(B37/($B$41-$B$40)*100)</f>
        <v>64.915254237288138</v>
      </c>
    </row>
    <row r="38" spans="1:5" x14ac:dyDescent="0.25">
      <c r="A38" s="3" t="s">
        <v>65</v>
      </c>
      <c r="B38" s="54">
        <v>59</v>
      </c>
      <c r="C38" s="48">
        <f>(B38/($B$41-$B$40)*100)</f>
        <v>10</v>
      </c>
    </row>
    <row r="39" spans="1:5" x14ac:dyDescent="0.25">
      <c r="A39" s="3" t="s">
        <v>66</v>
      </c>
      <c r="B39" s="54">
        <v>22</v>
      </c>
      <c r="C39" s="48">
        <f>(B39/($B$41-$B$40)*100)</f>
        <v>3.7288135593220342</v>
      </c>
    </row>
    <row r="40" spans="1:5" x14ac:dyDescent="0.25">
      <c r="A40" s="3" t="s">
        <v>60</v>
      </c>
      <c r="B40" s="54">
        <v>2</v>
      </c>
      <c r="C40" s="48">
        <v>0</v>
      </c>
    </row>
    <row r="41" spans="1:5" x14ac:dyDescent="0.25">
      <c r="A41" s="3" t="s">
        <v>59</v>
      </c>
      <c r="B41" s="54">
        <f>SUM(B35:B40)</f>
        <v>592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536</v>
      </c>
      <c r="C44" s="51">
        <f>B44/$B$49*100</f>
        <v>72.139973082099601</v>
      </c>
      <c r="D44" s="56"/>
      <c r="E44" s="56"/>
    </row>
    <row r="45" spans="1:5" x14ac:dyDescent="0.25">
      <c r="A45" s="5" t="s">
        <v>102</v>
      </c>
      <c r="B45" s="55">
        <v>42</v>
      </c>
      <c r="C45" s="51">
        <f t="shared" ref="C45:C48" si="1">B45/$B$49*100</f>
        <v>5.652759084791386</v>
      </c>
      <c r="D45" s="56"/>
      <c r="E45" s="56"/>
    </row>
    <row r="46" spans="1:5" x14ac:dyDescent="0.25">
      <c r="A46" s="5" t="s">
        <v>103</v>
      </c>
      <c r="B46" s="55">
        <v>115</v>
      </c>
      <c r="C46" s="51">
        <f t="shared" si="1"/>
        <v>15.477792732166892</v>
      </c>
    </row>
    <row r="47" spans="1:5" x14ac:dyDescent="0.25">
      <c r="A47" s="5" t="s">
        <v>104</v>
      </c>
      <c r="B47" s="55">
        <v>4</v>
      </c>
      <c r="C47" s="51">
        <f t="shared" si="1"/>
        <v>0.53835800807537015</v>
      </c>
      <c r="D47" s="56"/>
      <c r="E47" s="56"/>
    </row>
    <row r="48" spans="1:5" x14ac:dyDescent="0.25">
      <c r="A48" s="5" t="s">
        <v>105</v>
      </c>
      <c r="B48" s="55">
        <v>46</v>
      </c>
      <c r="C48" s="51">
        <f t="shared" si="1"/>
        <v>6.1911170928667563</v>
      </c>
      <c r="D48" s="56"/>
      <c r="E48" s="56"/>
    </row>
    <row r="49" spans="1:5" ht="15.75" thickBot="1" x14ac:dyDescent="0.3">
      <c r="A49" s="17" t="s">
        <v>59</v>
      </c>
      <c r="B49" s="57">
        <f>SUM(B44:B48)</f>
        <v>743</v>
      </c>
      <c r="C49" s="66">
        <f>SUM(C44:C48)</f>
        <v>100</v>
      </c>
      <c r="D49" s="56"/>
      <c r="E49" s="56"/>
    </row>
    <row r="50" spans="1:5" ht="27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popoloca,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36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8578</v>
      </c>
      <c r="C5" s="48">
        <f>B5/$B$7*100</f>
        <v>47.116335274085472</v>
      </c>
    </row>
    <row r="6" spans="1:6" x14ac:dyDescent="0.25">
      <c r="A6" s="3" t="s">
        <v>58</v>
      </c>
      <c r="B6" s="40">
        <v>9628</v>
      </c>
      <c r="C6" s="48">
        <f>B6/$B$7*100</f>
        <v>52.883664725914535</v>
      </c>
    </row>
    <row r="7" spans="1:6" x14ac:dyDescent="0.25">
      <c r="A7" s="3" t="s">
        <v>70</v>
      </c>
      <c r="B7" s="64">
        <f>B5+B6</f>
        <v>18206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331</v>
      </c>
      <c r="C10" s="53">
        <f>(B10/($B$13-$B$12))*100</f>
        <v>1.8420613278423952</v>
      </c>
    </row>
    <row r="11" spans="1:6" x14ac:dyDescent="0.25">
      <c r="A11" s="49" t="s">
        <v>68</v>
      </c>
      <c r="B11" s="32">
        <v>17638</v>
      </c>
      <c r="C11" s="53">
        <f>(B11/($B$13-$B$12))*100</f>
        <v>98.157938672157613</v>
      </c>
    </row>
    <row r="12" spans="1:6" x14ac:dyDescent="0.25">
      <c r="A12" s="49" t="s">
        <v>60</v>
      </c>
      <c r="B12" s="40">
        <v>237</v>
      </c>
      <c r="C12" s="48">
        <v>0</v>
      </c>
    </row>
    <row r="13" spans="1:6" x14ac:dyDescent="0.25">
      <c r="A13" s="3" t="s">
        <v>59</v>
      </c>
      <c r="B13" s="64">
        <f>SUM(B10:B12)</f>
        <v>18206</v>
      </c>
      <c r="C13" s="64">
        <f>SUM(C10:C12)</f>
        <v>100.00000000000001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2956</v>
      </c>
      <c r="C16" s="48">
        <f>(B16/($B$19-$B$18)*100)</f>
        <v>92.8391959798995</v>
      </c>
    </row>
    <row r="17" spans="1:3" x14ac:dyDescent="0.25">
      <c r="A17" s="3" t="s">
        <v>69</v>
      </c>
      <c r="B17" s="32">
        <v>228</v>
      </c>
      <c r="C17" s="48">
        <f>(B17/($B$19-$B$18)*100)</f>
        <v>7.1608040201005032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3184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67</v>
      </c>
      <c r="C22" s="48">
        <f>(B22/($B$27-$B$26))*100</f>
        <v>2.1115663410022063</v>
      </c>
    </row>
    <row r="23" spans="1:3" x14ac:dyDescent="0.25">
      <c r="A23" s="3" t="s">
        <v>76</v>
      </c>
      <c r="B23" s="40">
        <v>315</v>
      </c>
      <c r="C23" s="48">
        <f t="shared" ref="C23:C25" si="0">(B23/($B$27-$B$26))*100</f>
        <v>9.9275133942641034</v>
      </c>
    </row>
    <row r="24" spans="1:3" x14ac:dyDescent="0.25">
      <c r="A24" s="3" t="s">
        <v>62</v>
      </c>
      <c r="B24" s="40">
        <v>2372</v>
      </c>
      <c r="C24" s="48">
        <f t="shared" si="0"/>
        <v>74.755751654585566</v>
      </c>
    </row>
    <row r="25" spans="1:3" x14ac:dyDescent="0.25">
      <c r="A25" s="3" t="s">
        <v>63</v>
      </c>
      <c r="B25" s="40">
        <v>419</v>
      </c>
      <c r="C25" s="48">
        <f t="shared" si="0"/>
        <v>13.205168610148124</v>
      </c>
    </row>
    <row r="26" spans="1:3" x14ac:dyDescent="0.25">
      <c r="A26" s="3" t="s">
        <v>60</v>
      </c>
      <c r="B26" s="40">
        <v>11</v>
      </c>
      <c r="C26" s="48">
        <v>0</v>
      </c>
    </row>
    <row r="27" spans="1:3" x14ac:dyDescent="0.25">
      <c r="A27" s="3" t="s">
        <v>59</v>
      </c>
      <c r="B27" s="64">
        <f>SUM(B22:B26)</f>
        <v>3184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10315</v>
      </c>
      <c r="C30" s="48">
        <f>(B30/($B$33-$B$32)*100)</f>
        <v>73.636493432324386</v>
      </c>
    </row>
    <row r="31" spans="1:3" x14ac:dyDescent="0.25">
      <c r="A31" s="3" t="s">
        <v>73</v>
      </c>
      <c r="B31" s="40">
        <v>3693</v>
      </c>
      <c r="C31" s="48">
        <f>(B31/($B$33-$B$32)*100)</f>
        <v>26.363506567675614</v>
      </c>
    </row>
    <row r="32" spans="1:3" x14ac:dyDescent="0.25">
      <c r="A32" s="3" t="s">
        <v>60</v>
      </c>
      <c r="B32" s="40">
        <v>92</v>
      </c>
      <c r="C32" s="48">
        <v>0</v>
      </c>
    </row>
    <row r="33" spans="1:5" x14ac:dyDescent="0.25">
      <c r="A33" s="3" t="s">
        <v>59</v>
      </c>
      <c r="B33" s="64">
        <f>SUM(B30:B32)</f>
        <v>14100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3658</v>
      </c>
      <c r="C36" s="48">
        <f>(B36/($B$41-$B$40)*100)</f>
        <v>25.967203804926527</v>
      </c>
    </row>
    <row r="37" spans="1:5" x14ac:dyDescent="0.25">
      <c r="A37" s="3" t="s">
        <v>64</v>
      </c>
      <c r="B37" s="54">
        <v>9128</v>
      </c>
      <c r="C37" s="48">
        <f>(B37/($B$41-$B$40)*100)</f>
        <v>64.79733087243558</v>
      </c>
    </row>
    <row r="38" spans="1:5" x14ac:dyDescent="0.25">
      <c r="A38" s="3" t="s">
        <v>65</v>
      </c>
      <c r="B38" s="54">
        <v>860</v>
      </c>
      <c r="C38" s="48">
        <f>(B38/($B$41-$B$40)*100)</f>
        <v>6.1049194292610212</v>
      </c>
    </row>
    <row r="39" spans="1:5" x14ac:dyDescent="0.25">
      <c r="A39" s="3" t="s">
        <v>66</v>
      </c>
      <c r="B39" s="54">
        <v>441</v>
      </c>
      <c r="C39" s="48">
        <f>(B39/($B$41-$B$40)*100)</f>
        <v>3.1305458933768722</v>
      </c>
    </row>
    <row r="40" spans="1:5" x14ac:dyDescent="0.25">
      <c r="A40" s="3" t="s">
        <v>60</v>
      </c>
      <c r="B40" s="54">
        <v>13</v>
      </c>
      <c r="C40" s="48">
        <v>0</v>
      </c>
    </row>
    <row r="41" spans="1:5" x14ac:dyDescent="0.25">
      <c r="A41" s="3" t="s">
        <v>59</v>
      </c>
      <c r="B41" s="54">
        <f>SUM(B35:B40)</f>
        <v>14100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9254</v>
      </c>
      <c r="C44" s="51">
        <f>B44/$B$49*100</f>
        <v>50.82939690212018</v>
      </c>
      <c r="D44" s="56"/>
      <c r="E44" s="56"/>
    </row>
    <row r="45" spans="1:5" x14ac:dyDescent="0.25">
      <c r="A45" s="5" t="s">
        <v>102</v>
      </c>
      <c r="B45" s="55">
        <v>7268</v>
      </c>
      <c r="C45" s="51">
        <f t="shared" ref="C45:C48" si="1">B45/$B$49*100</f>
        <v>39.920905196089201</v>
      </c>
      <c r="D45" s="56"/>
      <c r="E45" s="56"/>
    </row>
    <row r="46" spans="1:5" x14ac:dyDescent="0.25">
      <c r="A46" s="5" t="s">
        <v>103</v>
      </c>
      <c r="B46" s="55">
        <v>213</v>
      </c>
      <c r="C46" s="51">
        <f t="shared" si="1"/>
        <v>1.1699439745138964</v>
      </c>
    </row>
    <row r="47" spans="1:5" x14ac:dyDescent="0.25">
      <c r="A47" s="5" t="s">
        <v>104</v>
      </c>
      <c r="B47" s="55">
        <v>709</v>
      </c>
      <c r="C47" s="51">
        <f t="shared" si="1"/>
        <v>3.8943205536636274</v>
      </c>
      <c r="D47" s="56"/>
      <c r="E47" s="56"/>
    </row>
    <row r="48" spans="1:5" x14ac:dyDescent="0.25">
      <c r="A48" s="5" t="s">
        <v>105</v>
      </c>
      <c r="B48" s="55">
        <v>762</v>
      </c>
      <c r="C48" s="51">
        <f t="shared" si="1"/>
        <v>4.1854333736130949</v>
      </c>
      <c r="D48" s="56"/>
      <c r="E48" s="56"/>
    </row>
    <row r="49" spans="1:5" ht="15.75" thickBot="1" x14ac:dyDescent="0.3">
      <c r="A49" s="17" t="s">
        <v>59</v>
      </c>
      <c r="B49" s="57">
        <f>SUM(B44:B48)</f>
        <v>18206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42.28515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popoluca de la sierra,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18396</v>
      </c>
      <c r="C5" s="48">
        <f>B5/$B$7*100</f>
        <v>48.786697430185377</v>
      </c>
    </row>
    <row r="6" spans="1:6" x14ac:dyDescent="0.25">
      <c r="A6" s="3" t="s">
        <v>58</v>
      </c>
      <c r="B6" s="40">
        <v>19311</v>
      </c>
      <c r="C6" s="48">
        <f>B6/$B$7*100</f>
        <v>51.213302569814623</v>
      </c>
    </row>
    <row r="7" spans="1:6" x14ac:dyDescent="0.25">
      <c r="A7" s="3" t="s">
        <v>70</v>
      </c>
      <c r="B7" s="64">
        <f>B5+B6</f>
        <v>37707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951</v>
      </c>
      <c r="C10" s="53">
        <f>(B10/($B$13-$B$12))*100</f>
        <v>2.5448220497725447</v>
      </c>
    </row>
    <row r="11" spans="1:6" x14ac:dyDescent="0.25">
      <c r="A11" s="49" t="s">
        <v>68</v>
      </c>
      <c r="B11" s="32">
        <v>36419</v>
      </c>
      <c r="C11" s="53">
        <f>(B11/($B$13-$B$12))*100</f>
        <v>97.455177950227451</v>
      </c>
    </row>
    <row r="12" spans="1:6" x14ac:dyDescent="0.25">
      <c r="A12" s="49" t="s">
        <v>60</v>
      </c>
      <c r="B12" s="40">
        <v>337</v>
      </c>
      <c r="C12" s="48">
        <v>0</v>
      </c>
    </row>
    <row r="13" spans="1:6" x14ac:dyDescent="0.25">
      <c r="A13" s="3" t="s">
        <v>59</v>
      </c>
      <c r="B13" s="64">
        <f>SUM(B10:B12)</f>
        <v>37707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8081</v>
      </c>
      <c r="C16" s="48">
        <f>(B16/($B$19-$B$18)*100)</f>
        <v>94.107371608245018</v>
      </c>
    </row>
    <row r="17" spans="1:4" x14ac:dyDescent="0.25">
      <c r="A17" s="3" t="s">
        <v>69</v>
      </c>
      <c r="B17" s="32">
        <v>506</v>
      </c>
      <c r="C17" s="48">
        <f>(B17/($B$19-$B$18)*100)</f>
        <v>5.892628391754978</v>
      </c>
    </row>
    <row r="18" spans="1:4" x14ac:dyDescent="0.25">
      <c r="A18" s="3" t="s">
        <v>60</v>
      </c>
      <c r="B18" s="40">
        <v>9</v>
      </c>
      <c r="C18" s="48">
        <v>0</v>
      </c>
    </row>
    <row r="19" spans="1:4" x14ac:dyDescent="0.25">
      <c r="A19" s="3" t="s">
        <v>59</v>
      </c>
      <c r="B19" s="64">
        <f>SUM(B16:B18)</f>
        <v>8596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257</v>
      </c>
      <c r="C22" s="48">
        <f>(B22/($B$27-$B$26))*100</f>
        <v>3.0016351319785097</v>
      </c>
    </row>
    <row r="23" spans="1:4" x14ac:dyDescent="0.25">
      <c r="A23" s="3" t="s">
        <v>76</v>
      </c>
      <c r="B23" s="40">
        <v>1006</v>
      </c>
      <c r="C23" s="48">
        <f t="shared" ref="C23:C25" si="0">(B23/($B$27-$B$26))*100</f>
        <v>11.749591217005372</v>
      </c>
    </row>
    <row r="24" spans="1:4" x14ac:dyDescent="0.25">
      <c r="A24" s="3" t="s">
        <v>62</v>
      </c>
      <c r="B24" s="40">
        <v>6016</v>
      </c>
      <c r="C24" s="48">
        <f t="shared" si="0"/>
        <v>70.263957019387988</v>
      </c>
    </row>
    <row r="25" spans="1:4" x14ac:dyDescent="0.25">
      <c r="A25" s="3" t="s">
        <v>63</v>
      </c>
      <c r="B25" s="40">
        <v>1283</v>
      </c>
      <c r="C25" s="48">
        <f t="shared" si="0"/>
        <v>14.984816631628126</v>
      </c>
    </row>
    <row r="26" spans="1:4" x14ac:dyDescent="0.25">
      <c r="A26" s="3" t="s">
        <v>60</v>
      </c>
      <c r="B26" s="40">
        <v>34</v>
      </c>
      <c r="C26" s="48">
        <v>0</v>
      </c>
      <c r="D26" s="33" t="s">
        <v>53</v>
      </c>
    </row>
    <row r="27" spans="1:4" x14ac:dyDescent="0.25">
      <c r="A27" s="3" t="s">
        <v>59</v>
      </c>
      <c r="B27" s="64">
        <f>SUM(B22:B26)</f>
        <v>8596</v>
      </c>
      <c r="C27" s="64">
        <f>SUM(C22:C26)</f>
        <v>99.999999999999986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17163</v>
      </c>
      <c r="C30" s="48">
        <f>(B30/($B$33-$B$32)*100)</f>
        <v>64.822298598783846</v>
      </c>
    </row>
    <row r="31" spans="1:4" x14ac:dyDescent="0.25">
      <c r="A31" s="3" t="s">
        <v>73</v>
      </c>
      <c r="B31" s="40">
        <v>9314</v>
      </c>
      <c r="C31" s="48">
        <f>(B31/($B$33-$B$32)*100)</f>
        <v>35.177701401216147</v>
      </c>
    </row>
    <row r="32" spans="1:4" x14ac:dyDescent="0.25">
      <c r="A32" s="3" t="s">
        <v>60</v>
      </c>
      <c r="B32" s="40">
        <v>507</v>
      </c>
      <c r="C32" s="48">
        <v>0</v>
      </c>
    </row>
    <row r="33" spans="1:5" x14ac:dyDescent="0.25">
      <c r="A33" s="3" t="s">
        <v>59</v>
      </c>
      <c r="B33" s="64">
        <f>SUM(B30:B32)</f>
        <v>26984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9200</v>
      </c>
      <c r="C36" s="48">
        <f>(B36/($B$41-$B$40)*100)</f>
        <v>34.127160768603012</v>
      </c>
    </row>
    <row r="37" spans="1:5" x14ac:dyDescent="0.25">
      <c r="A37" s="3" t="s">
        <v>64</v>
      </c>
      <c r="B37" s="54">
        <v>14211</v>
      </c>
      <c r="C37" s="48">
        <f>(B37/($B$41-$B$40)*100)</f>
        <v>52.715334965501896</v>
      </c>
    </row>
    <row r="38" spans="1:5" x14ac:dyDescent="0.25">
      <c r="A38" s="3" t="s">
        <v>65</v>
      </c>
      <c r="B38" s="54">
        <v>3161</v>
      </c>
      <c r="C38" s="48">
        <f>(B38/($B$41-$B$40)*100)</f>
        <v>11.725647303212403</v>
      </c>
    </row>
    <row r="39" spans="1:5" x14ac:dyDescent="0.25">
      <c r="A39" s="3" t="s">
        <v>66</v>
      </c>
      <c r="B39" s="54">
        <v>386</v>
      </c>
      <c r="C39" s="48">
        <f>(B39/($B$41-$B$40)*100)</f>
        <v>1.4318569626826916</v>
      </c>
    </row>
    <row r="40" spans="1:5" x14ac:dyDescent="0.25">
      <c r="A40" s="3" t="s">
        <v>60</v>
      </c>
      <c r="B40" s="54">
        <v>26</v>
      </c>
      <c r="C40" s="48">
        <v>0</v>
      </c>
    </row>
    <row r="41" spans="1:5" x14ac:dyDescent="0.25">
      <c r="A41" s="3" t="s">
        <v>59</v>
      </c>
      <c r="B41" s="54">
        <f>SUM(B35:B40)</f>
        <v>26984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20573</v>
      </c>
      <c r="C44" s="51">
        <f>B44/$B$49*100</f>
        <v>54.560161243270478</v>
      </c>
      <c r="D44" s="56"/>
      <c r="E44" s="56"/>
    </row>
    <row r="45" spans="1:5" x14ac:dyDescent="0.25">
      <c r="A45" s="5" t="s">
        <v>102</v>
      </c>
      <c r="B45" s="55">
        <v>17134</v>
      </c>
      <c r="C45" s="51">
        <f t="shared" ref="C45:C48" si="1">B45/$B$49*100</f>
        <v>45.439838756729515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37707</v>
      </c>
      <c r="C49" s="66">
        <f>SUM(C44:C48)</f>
        <v>100</v>
      </c>
      <c r="D49" s="56"/>
      <c r="E49" s="56"/>
    </row>
    <row r="50" spans="1:5" ht="27.75" customHeight="1" x14ac:dyDescent="0.25">
      <c r="A50" s="71" t="s">
        <v>100</v>
      </c>
      <c r="B50" s="71"/>
      <c r="C50" s="71"/>
      <c r="D50" s="56"/>
      <c r="E50" s="56"/>
    </row>
    <row r="51" spans="1:5" ht="18.7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qato'k,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96</v>
      </c>
      <c r="C5" s="48">
        <f>B5/$B$7*100</f>
        <v>71.641791044776113</v>
      </c>
    </row>
    <row r="6" spans="1:6" x14ac:dyDescent="0.25">
      <c r="A6" s="3" t="s">
        <v>58</v>
      </c>
      <c r="B6" s="40">
        <v>38</v>
      </c>
      <c r="C6" s="48">
        <f>B6/$B$7*100</f>
        <v>28.35820895522388</v>
      </c>
    </row>
    <row r="7" spans="1:6" x14ac:dyDescent="0.25">
      <c r="A7" s="3" t="s">
        <v>70</v>
      </c>
      <c r="B7" s="64">
        <f>B5+B6</f>
        <v>134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114</v>
      </c>
      <c r="C11" s="53">
        <f>(B11/($B$13-$B$12))*100</f>
        <v>100</v>
      </c>
    </row>
    <row r="12" spans="1:6" x14ac:dyDescent="0.25">
      <c r="A12" s="49" t="s">
        <v>60</v>
      </c>
      <c r="B12" s="40">
        <v>20</v>
      </c>
      <c r="C12" s="48">
        <v>0</v>
      </c>
    </row>
    <row r="13" spans="1:6" x14ac:dyDescent="0.25">
      <c r="A13" s="3" t="s">
        <v>59</v>
      </c>
      <c r="B13" s="64">
        <f>SUM(B10:B12)</f>
        <v>134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6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6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4</v>
      </c>
      <c r="C24" s="48">
        <f t="shared" si="0"/>
        <v>66.666666666666657</v>
      </c>
    </row>
    <row r="25" spans="1:3" x14ac:dyDescent="0.25">
      <c r="A25" s="3" t="s">
        <v>63</v>
      </c>
      <c r="B25" s="40">
        <v>2</v>
      </c>
      <c r="C25" s="48">
        <f t="shared" si="0"/>
        <v>33.333333333333329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6</v>
      </c>
      <c r="C27" s="64">
        <f>SUM(C22:C26)</f>
        <v>99.999999999999986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100</v>
      </c>
      <c r="C30" s="48">
        <f>(B30/($B$33-$B$32)*100)</f>
        <v>81.967213114754102</v>
      </c>
    </row>
    <row r="31" spans="1:3" x14ac:dyDescent="0.25">
      <c r="A31" s="3" t="s">
        <v>73</v>
      </c>
      <c r="B31" s="40">
        <v>22</v>
      </c>
      <c r="C31" s="48">
        <f>(B31/($B$33-$B$32)*100)</f>
        <v>18.032786885245901</v>
      </c>
    </row>
    <row r="32" spans="1:3" x14ac:dyDescent="0.25">
      <c r="A32" s="3" t="s">
        <v>60</v>
      </c>
      <c r="B32" s="40">
        <v>6</v>
      </c>
      <c r="C32" s="48">
        <v>0</v>
      </c>
    </row>
    <row r="33" spans="1:5" x14ac:dyDescent="0.25">
      <c r="A33" s="3" t="s">
        <v>59</v>
      </c>
      <c r="B33" s="64">
        <f>SUM(B30:B32)</f>
        <v>128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29</v>
      </c>
      <c r="C36" s="48">
        <f>(B36/($B$41-$B$40)*100)</f>
        <v>22.65625</v>
      </c>
    </row>
    <row r="37" spans="1:5" x14ac:dyDescent="0.25">
      <c r="A37" s="3" t="s">
        <v>64</v>
      </c>
      <c r="B37" s="54">
        <v>86</v>
      </c>
      <c r="C37" s="48">
        <f>(B37/($B$41-$B$40)*100)</f>
        <v>67.1875</v>
      </c>
    </row>
    <row r="38" spans="1:5" x14ac:dyDescent="0.25">
      <c r="A38" s="3" t="s">
        <v>65</v>
      </c>
      <c r="B38" s="54">
        <v>4</v>
      </c>
      <c r="C38" s="48">
        <f>(B38/($B$41-$B$40)*100)</f>
        <v>3.125</v>
      </c>
    </row>
    <row r="39" spans="1:5" x14ac:dyDescent="0.25">
      <c r="A39" s="3" t="s">
        <v>66</v>
      </c>
      <c r="B39" s="54">
        <v>9</v>
      </c>
      <c r="C39" s="48">
        <f>(B39/($B$41-$B$40)*100)</f>
        <v>7.03125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128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10</v>
      </c>
      <c r="C44" s="51">
        <f>B44/$B$49*100</f>
        <v>7.4626865671641784</v>
      </c>
      <c r="D44" s="56"/>
      <c r="E44" s="56"/>
    </row>
    <row r="45" spans="1:5" x14ac:dyDescent="0.25">
      <c r="A45" s="5" t="s">
        <v>102</v>
      </c>
      <c r="B45" s="55">
        <v>0</v>
      </c>
      <c r="C45" s="51">
        <f t="shared" ref="C45:C48" si="1">B45/$B$49*100</f>
        <v>0</v>
      </c>
      <c r="D45" s="56"/>
      <c r="E45" s="56"/>
    </row>
    <row r="46" spans="1:5" x14ac:dyDescent="0.25">
      <c r="A46" s="5" t="s">
        <v>103</v>
      </c>
      <c r="B46" s="55">
        <v>99</v>
      </c>
      <c r="C46" s="51">
        <f t="shared" si="1"/>
        <v>73.880597014925371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25</v>
      </c>
      <c r="C48" s="51">
        <f t="shared" si="1"/>
        <v>18.656716417910449</v>
      </c>
      <c r="D48" s="56"/>
      <c r="E48" s="56"/>
    </row>
    <row r="49" spans="1:5" ht="15.75" thickBot="1" x14ac:dyDescent="0.3">
      <c r="A49" s="17" t="s">
        <v>59</v>
      </c>
      <c r="B49" s="57">
        <f>SUM(B44:B48)</f>
        <v>134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Q'anjob'al,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34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4219</v>
      </c>
      <c r="C5" s="48">
        <f>B5/$B$7*100</f>
        <v>50.100938130863312</v>
      </c>
    </row>
    <row r="6" spans="1:6" x14ac:dyDescent="0.25">
      <c r="A6" s="3" t="s">
        <v>58</v>
      </c>
      <c r="B6" s="40">
        <v>4202</v>
      </c>
      <c r="C6" s="48">
        <f>B6/$B$7*100</f>
        <v>49.899061869136681</v>
      </c>
    </row>
    <row r="7" spans="1:6" x14ac:dyDescent="0.25">
      <c r="A7" s="3" t="s">
        <v>70</v>
      </c>
      <c r="B7" s="64">
        <f>B5+B6</f>
        <v>8421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223</v>
      </c>
      <c r="C10" s="53">
        <f>(B10/($B$13-$B$12))*100</f>
        <v>2.690312462299433</v>
      </c>
    </row>
    <row r="11" spans="1:6" x14ac:dyDescent="0.25">
      <c r="A11" s="49" t="s">
        <v>68</v>
      </c>
      <c r="B11" s="32">
        <v>8066</v>
      </c>
      <c r="C11" s="53">
        <f>(B11/($B$13-$B$12))*100</f>
        <v>97.309687537700569</v>
      </c>
    </row>
    <row r="12" spans="1:6" x14ac:dyDescent="0.25">
      <c r="A12" s="49" t="s">
        <v>60</v>
      </c>
      <c r="B12" s="40">
        <v>132</v>
      </c>
      <c r="C12" s="48">
        <v>0</v>
      </c>
    </row>
    <row r="13" spans="1:6" x14ac:dyDescent="0.25">
      <c r="A13" s="3" t="s">
        <v>59</v>
      </c>
      <c r="B13" s="64">
        <f>SUM(B10:B12)</f>
        <v>8421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1171</v>
      </c>
      <c r="C16" s="48">
        <f>(B16/($B$19-$B$18)*100)</f>
        <v>82.406755805770587</v>
      </c>
    </row>
    <row r="17" spans="1:3" x14ac:dyDescent="0.25">
      <c r="A17" s="3" t="s">
        <v>69</v>
      </c>
      <c r="B17" s="32">
        <v>250</v>
      </c>
      <c r="C17" s="48">
        <f>(B17/($B$19-$B$18)*100)</f>
        <v>17.593244194229417</v>
      </c>
    </row>
    <row r="18" spans="1:3" x14ac:dyDescent="0.25">
      <c r="A18" s="3" t="s">
        <v>60</v>
      </c>
      <c r="B18" s="40">
        <v>5</v>
      </c>
      <c r="C18" s="48">
        <v>0</v>
      </c>
    </row>
    <row r="19" spans="1:3" x14ac:dyDescent="0.25">
      <c r="A19" s="3" t="s">
        <v>59</v>
      </c>
      <c r="B19" s="64">
        <f>SUM(B16:B18)</f>
        <v>1426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160</v>
      </c>
      <c r="C22" s="48">
        <f>(B22/($B$27-$B$26))*100</f>
        <v>11.251758087201125</v>
      </c>
    </row>
    <row r="23" spans="1:3" x14ac:dyDescent="0.25">
      <c r="A23" s="3" t="s">
        <v>76</v>
      </c>
      <c r="B23" s="40">
        <v>163</v>
      </c>
      <c r="C23" s="48">
        <f t="shared" ref="C23:C25" si="0">(B23/($B$27-$B$26))*100</f>
        <v>11.462728551336147</v>
      </c>
    </row>
    <row r="24" spans="1:3" x14ac:dyDescent="0.25">
      <c r="A24" s="3" t="s">
        <v>62</v>
      </c>
      <c r="B24" s="40">
        <v>953</v>
      </c>
      <c r="C24" s="48">
        <f t="shared" si="0"/>
        <v>67.018284106891699</v>
      </c>
    </row>
    <row r="25" spans="1:3" x14ac:dyDescent="0.25">
      <c r="A25" s="3" t="s">
        <v>63</v>
      </c>
      <c r="B25" s="40">
        <v>146</v>
      </c>
      <c r="C25" s="48">
        <f t="shared" si="0"/>
        <v>10.267229254571026</v>
      </c>
    </row>
    <row r="26" spans="1:3" x14ac:dyDescent="0.25">
      <c r="A26" s="3" t="s">
        <v>60</v>
      </c>
      <c r="B26" s="40">
        <v>4</v>
      </c>
      <c r="C26" s="48">
        <v>0</v>
      </c>
    </row>
    <row r="27" spans="1:3" x14ac:dyDescent="0.25">
      <c r="A27" s="3" t="s">
        <v>59</v>
      </c>
      <c r="B27" s="64">
        <f>SUM(B22:B26)</f>
        <v>1426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4776</v>
      </c>
      <c r="C30" s="48">
        <f>(B30/($B$33-$B$32)*100)</f>
        <v>72.84929835265406</v>
      </c>
    </row>
    <row r="31" spans="1:3" x14ac:dyDescent="0.25">
      <c r="A31" s="3" t="s">
        <v>73</v>
      </c>
      <c r="B31" s="40">
        <v>1780</v>
      </c>
      <c r="C31" s="48">
        <f>(B31/($B$33-$B$32)*100)</f>
        <v>27.150701647345944</v>
      </c>
    </row>
    <row r="32" spans="1:3" x14ac:dyDescent="0.25">
      <c r="A32" s="3" t="s">
        <v>60</v>
      </c>
      <c r="B32" s="40">
        <v>26</v>
      </c>
      <c r="C32" s="48">
        <v>0</v>
      </c>
    </row>
    <row r="33" spans="1:5" x14ac:dyDescent="0.25">
      <c r="A33" s="3" t="s">
        <v>59</v>
      </c>
      <c r="B33" s="64">
        <f>SUM(B30:B32)</f>
        <v>6582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1854</v>
      </c>
      <c r="C36" s="48">
        <f>(B36/($B$41-$B$40)*100)</f>
        <v>28.172010332776175</v>
      </c>
    </row>
    <row r="37" spans="1:5" x14ac:dyDescent="0.25">
      <c r="A37" s="3" t="s">
        <v>64</v>
      </c>
      <c r="B37" s="54">
        <v>4137</v>
      </c>
      <c r="C37" s="48">
        <f>(B37/($B$41-$B$40)*100)</f>
        <v>62.862786810515118</v>
      </c>
    </row>
    <row r="38" spans="1:5" ht="14.25" customHeight="1" x14ac:dyDescent="0.25">
      <c r="A38" s="3" t="s">
        <v>65</v>
      </c>
      <c r="B38" s="54">
        <v>522</v>
      </c>
      <c r="C38" s="48">
        <f>(B38/($B$41-$B$40)*100)</f>
        <v>7.9319252393253308</v>
      </c>
    </row>
    <row r="39" spans="1:5" x14ac:dyDescent="0.25">
      <c r="A39" s="3" t="s">
        <v>66</v>
      </c>
      <c r="B39" s="54">
        <v>68</v>
      </c>
      <c r="C39" s="48">
        <f>(B39/($B$41-$B$40)*100)</f>
        <v>1.0332776173833764</v>
      </c>
    </row>
    <row r="40" spans="1:5" x14ac:dyDescent="0.25">
      <c r="A40" s="3" t="s">
        <v>60</v>
      </c>
      <c r="B40" s="54">
        <v>1</v>
      </c>
      <c r="C40" s="48">
        <v>0</v>
      </c>
    </row>
    <row r="41" spans="1:5" x14ac:dyDescent="0.25">
      <c r="A41" s="3" t="s">
        <v>59</v>
      </c>
      <c r="B41" s="54">
        <f>SUM(B35:B40)</f>
        <v>6582</v>
      </c>
      <c r="C41" s="64">
        <f>SUM(C36:C40)</f>
        <v>99.999999999999986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6601</v>
      </c>
      <c r="C44" s="51">
        <f>B44/$B$49*100</f>
        <v>78.387364921030752</v>
      </c>
      <c r="D44" s="56"/>
      <c r="E44" s="56"/>
    </row>
    <row r="45" spans="1:5" x14ac:dyDescent="0.25">
      <c r="A45" s="5" t="s">
        <v>102</v>
      </c>
      <c r="B45" s="55">
        <v>721</v>
      </c>
      <c r="C45" s="51">
        <f t="shared" ref="C45:C48" si="1">B45/$B$49*100</f>
        <v>8.5619285120531998</v>
      </c>
      <c r="D45" s="56"/>
      <c r="E45" s="56"/>
    </row>
    <row r="46" spans="1:5" x14ac:dyDescent="0.25">
      <c r="A46" s="5" t="s">
        <v>103</v>
      </c>
      <c r="B46" s="55">
        <v>64</v>
      </c>
      <c r="C46" s="51">
        <f t="shared" si="1"/>
        <v>0.7600047500296877</v>
      </c>
    </row>
    <row r="47" spans="1:5" x14ac:dyDescent="0.25">
      <c r="A47" s="5" t="s">
        <v>104</v>
      </c>
      <c r="B47" s="55">
        <v>284</v>
      </c>
      <c r="C47" s="51">
        <f t="shared" si="1"/>
        <v>3.3725210782567392</v>
      </c>
      <c r="D47" s="56"/>
      <c r="E47" s="56"/>
    </row>
    <row r="48" spans="1:5" x14ac:dyDescent="0.25">
      <c r="A48" s="5" t="s">
        <v>105</v>
      </c>
      <c r="B48" s="55">
        <v>751</v>
      </c>
      <c r="C48" s="51">
        <f t="shared" si="1"/>
        <v>8.9181807386296157</v>
      </c>
      <c r="D48" s="56"/>
      <c r="E48" s="56"/>
    </row>
    <row r="49" spans="1:5" ht="15.75" thickBot="1" x14ac:dyDescent="0.3">
      <c r="A49" s="17" t="s">
        <v>59</v>
      </c>
      <c r="B49" s="57">
        <f>SUM(B44:B48)</f>
        <v>8421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Q'eqchi',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677</v>
      </c>
      <c r="C5" s="48">
        <f>B5/$B$7*100</f>
        <v>51.132930513595163</v>
      </c>
    </row>
    <row r="6" spans="1:6" x14ac:dyDescent="0.25">
      <c r="A6" s="3" t="s">
        <v>58</v>
      </c>
      <c r="B6" s="40">
        <v>647</v>
      </c>
      <c r="C6" s="48">
        <f>B6/$B$7*100</f>
        <v>48.867069486404837</v>
      </c>
    </row>
    <row r="7" spans="1:6" x14ac:dyDescent="0.25">
      <c r="A7" s="3" t="s">
        <v>70</v>
      </c>
      <c r="B7" s="64">
        <f>B5+B6</f>
        <v>1324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53</v>
      </c>
      <c r="C10" s="53">
        <f>(B10/($B$13-$B$12))*100</f>
        <v>4.0090771558245084</v>
      </c>
    </row>
    <row r="11" spans="1:6" x14ac:dyDescent="0.25">
      <c r="A11" s="49" t="s">
        <v>68</v>
      </c>
      <c r="B11" s="32">
        <v>1269</v>
      </c>
      <c r="C11" s="53">
        <f>(B11/($B$13-$B$12))*100</f>
        <v>95.9909228441755</v>
      </c>
    </row>
    <row r="12" spans="1:6" x14ac:dyDescent="0.25">
      <c r="A12" s="49" t="s">
        <v>60</v>
      </c>
      <c r="B12" s="40">
        <v>2</v>
      </c>
      <c r="C12" s="48">
        <v>0</v>
      </c>
    </row>
    <row r="13" spans="1:6" x14ac:dyDescent="0.25">
      <c r="A13" s="3" t="s">
        <v>59</v>
      </c>
      <c r="B13" s="64">
        <f>SUM(B10:B12)</f>
        <v>1324</v>
      </c>
      <c r="C13" s="64">
        <f>SUM(C10:C12)</f>
        <v>100.00000000000001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186</v>
      </c>
      <c r="C16" s="48">
        <f>(B16/($B$19-$B$18)*100)</f>
        <v>82.666666666666671</v>
      </c>
    </row>
    <row r="17" spans="1:3" x14ac:dyDescent="0.25">
      <c r="A17" s="3" t="s">
        <v>69</v>
      </c>
      <c r="B17" s="32">
        <v>39</v>
      </c>
      <c r="C17" s="48">
        <f>(B17/($B$19-$B$18)*100)</f>
        <v>17.333333333333336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225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18</v>
      </c>
      <c r="C22" s="48">
        <f>(B22/($B$27-$B$26))*100</f>
        <v>8</v>
      </c>
    </row>
    <row r="23" spans="1:3" x14ac:dyDescent="0.25">
      <c r="A23" s="3" t="s">
        <v>76</v>
      </c>
      <c r="B23" s="40">
        <v>19</v>
      </c>
      <c r="C23" s="48">
        <f t="shared" ref="C23:C25" si="0">(B23/($B$27-$B$26))*100</f>
        <v>8.4444444444444446</v>
      </c>
    </row>
    <row r="24" spans="1:3" x14ac:dyDescent="0.25">
      <c r="A24" s="3" t="s">
        <v>62</v>
      </c>
      <c r="B24" s="40">
        <v>167</v>
      </c>
      <c r="C24" s="48">
        <f t="shared" si="0"/>
        <v>74.222222222222229</v>
      </c>
    </row>
    <row r="25" spans="1:3" x14ac:dyDescent="0.25">
      <c r="A25" s="3" t="s">
        <v>63</v>
      </c>
      <c r="B25" s="40">
        <v>21</v>
      </c>
      <c r="C25" s="48">
        <f t="shared" si="0"/>
        <v>9.3333333333333339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225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756</v>
      </c>
      <c r="C30" s="48">
        <f>(B30/($B$33-$B$32)*100)</f>
        <v>71.794871794871796</v>
      </c>
    </row>
    <row r="31" spans="1:3" x14ac:dyDescent="0.25">
      <c r="A31" s="3" t="s">
        <v>73</v>
      </c>
      <c r="B31" s="40">
        <v>297</v>
      </c>
      <c r="C31" s="48">
        <f>(B31/($B$33-$B$32)*100)</f>
        <v>28.205128205128204</v>
      </c>
    </row>
    <row r="32" spans="1:3" x14ac:dyDescent="0.25">
      <c r="A32" s="3" t="s">
        <v>60</v>
      </c>
      <c r="B32" s="40">
        <v>7</v>
      </c>
      <c r="C32" s="48">
        <v>0</v>
      </c>
    </row>
    <row r="33" spans="1:5" x14ac:dyDescent="0.25">
      <c r="A33" s="3" t="s">
        <v>59</v>
      </c>
      <c r="B33" s="64">
        <f>SUM(B30:B32)</f>
        <v>1060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331</v>
      </c>
      <c r="C36" s="48">
        <f>(B36/($B$41-$B$40)*100)</f>
        <v>31.285444234404537</v>
      </c>
    </row>
    <row r="37" spans="1:5" x14ac:dyDescent="0.25">
      <c r="A37" s="3" t="s">
        <v>64</v>
      </c>
      <c r="B37" s="54">
        <v>659</v>
      </c>
      <c r="C37" s="48">
        <f>(B37/($B$41-$B$40)*100)</f>
        <v>62.287334593572773</v>
      </c>
    </row>
    <row r="38" spans="1:5" x14ac:dyDescent="0.25">
      <c r="A38" s="3" t="s">
        <v>65</v>
      </c>
      <c r="B38" s="54">
        <v>62</v>
      </c>
      <c r="C38" s="48">
        <f>(B38/($B$41-$B$40)*100)</f>
        <v>5.8601134215500945</v>
      </c>
    </row>
    <row r="39" spans="1:5" x14ac:dyDescent="0.25">
      <c r="A39" s="3" t="s">
        <v>66</v>
      </c>
      <c r="B39" s="54">
        <v>6</v>
      </c>
      <c r="C39" s="48">
        <f>(B39/($B$41-$B$40)*100)</f>
        <v>0.56710775047258988</v>
      </c>
    </row>
    <row r="40" spans="1:5" x14ac:dyDescent="0.25">
      <c r="A40" s="3" t="s">
        <v>60</v>
      </c>
      <c r="B40" s="54">
        <v>2</v>
      </c>
      <c r="C40" s="48">
        <v>0</v>
      </c>
    </row>
    <row r="41" spans="1:5" x14ac:dyDescent="0.25">
      <c r="A41" s="3" t="s">
        <v>59</v>
      </c>
      <c r="B41" s="54">
        <f>SUM(B35:B40)</f>
        <v>1060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1231</v>
      </c>
      <c r="C44" s="51">
        <f>B44/$B$49*100</f>
        <v>92.975830815709969</v>
      </c>
      <c r="D44" s="56"/>
      <c r="E44" s="56"/>
    </row>
    <row r="45" spans="1:5" x14ac:dyDescent="0.25">
      <c r="A45" s="5" t="s">
        <v>102</v>
      </c>
      <c r="B45" s="55">
        <v>64</v>
      </c>
      <c r="C45" s="51">
        <f t="shared" ref="C45:C48" si="1">B45/$B$49*100</f>
        <v>4.833836858006042</v>
      </c>
      <c r="D45" s="56"/>
      <c r="E45" s="56"/>
    </row>
    <row r="46" spans="1:5" x14ac:dyDescent="0.25">
      <c r="A46" s="5" t="s">
        <v>103</v>
      </c>
      <c r="B46" s="55">
        <v>5</v>
      </c>
      <c r="C46" s="51">
        <f t="shared" si="1"/>
        <v>0.37764350453172207</v>
      </c>
    </row>
    <row r="47" spans="1:5" x14ac:dyDescent="0.25">
      <c r="A47" s="5" t="s">
        <v>104</v>
      </c>
      <c r="B47" s="55">
        <v>7</v>
      </c>
      <c r="C47" s="51">
        <f t="shared" si="1"/>
        <v>0.52870090634441091</v>
      </c>
      <c r="D47" s="56"/>
      <c r="E47" s="56"/>
    </row>
    <row r="48" spans="1:5" x14ac:dyDescent="0.25">
      <c r="A48" s="5" t="s">
        <v>105</v>
      </c>
      <c r="B48" s="55">
        <v>17</v>
      </c>
      <c r="C48" s="51">
        <f t="shared" si="1"/>
        <v>1.2839879154078551</v>
      </c>
      <c r="D48" s="56"/>
      <c r="E48" s="56"/>
    </row>
    <row r="49" spans="1:5" ht="15.75" thickBot="1" x14ac:dyDescent="0.3">
      <c r="A49" s="17" t="s">
        <v>59</v>
      </c>
      <c r="B49" s="57">
        <f>SUM(B44:B48)</f>
        <v>1324</v>
      </c>
      <c r="C49" s="66">
        <f>SUM(C44:C48)</f>
        <v>99.999999999999986</v>
      </c>
      <c r="D49" s="56"/>
      <c r="E49" s="56"/>
    </row>
    <row r="50" spans="1:5" ht="21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cora,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14287</v>
      </c>
      <c r="C5" s="48">
        <f>B5/$B$7*100</f>
        <v>49.749286161988998</v>
      </c>
    </row>
    <row r="6" spans="1:6" x14ac:dyDescent="0.25">
      <c r="A6" s="3" t="s">
        <v>58</v>
      </c>
      <c r="B6" s="40">
        <v>14431</v>
      </c>
      <c r="C6" s="48">
        <f>B6/$B$7*100</f>
        <v>50.250713838011009</v>
      </c>
    </row>
    <row r="7" spans="1:6" x14ac:dyDescent="0.25">
      <c r="A7" s="3" t="s">
        <v>70</v>
      </c>
      <c r="B7" s="64">
        <f>B5+B6</f>
        <v>28718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7794</v>
      </c>
      <c r="C10" s="53">
        <f>(B10/($B$13-$B$12))*100</f>
        <v>27.476556440809418</v>
      </c>
    </row>
    <row r="11" spans="1:6" x14ac:dyDescent="0.25">
      <c r="A11" s="49" t="s">
        <v>68</v>
      </c>
      <c r="B11" s="32">
        <v>20572</v>
      </c>
      <c r="C11" s="53">
        <f>(B11/($B$13-$B$12))*100</f>
        <v>72.523443559190582</v>
      </c>
    </row>
    <row r="12" spans="1:6" x14ac:dyDescent="0.25">
      <c r="A12" s="49" t="s">
        <v>60</v>
      </c>
      <c r="B12" s="40">
        <v>352</v>
      </c>
      <c r="C12" s="48">
        <v>0</v>
      </c>
    </row>
    <row r="13" spans="1:6" x14ac:dyDescent="0.25">
      <c r="A13" s="3" t="s">
        <v>59</v>
      </c>
      <c r="B13" s="64">
        <f>SUM(B10:B12)</f>
        <v>28718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5928</v>
      </c>
      <c r="C16" s="48">
        <f>(B16/($B$19-$B$18)*100)</f>
        <v>80.729946888192842</v>
      </c>
    </row>
    <row r="17" spans="1:3" x14ac:dyDescent="0.25">
      <c r="A17" s="3" t="s">
        <v>69</v>
      </c>
      <c r="B17" s="32">
        <v>1415</v>
      </c>
      <c r="C17" s="48">
        <f>(B17/($B$19-$B$18)*100)</f>
        <v>19.270053111807165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7343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692</v>
      </c>
      <c r="C22" s="48">
        <f>(B22/($B$27-$B$26))*100</f>
        <v>9.4380796508456086</v>
      </c>
    </row>
    <row r="23" spans="1:3" x14ac:dyDescent="0.25">
      <c r="A23" s="3" t="s">
        <v>76</v>
      </c>
      <c r="B23" s="40">
        <v>766</v>
      </c>
      <c r="C23" s="48">
        <f t="shared" ref="C23:C25" si="0">(B23/($B$27-$B$26))*100</f>
        <v>10.447354064375341</v>
      </c>
    </row>
    <row r="24" spans="1:3" x14ac:dyDescent="0.25">
      <c r="A24" s="3" t="s">
        <v>62</v>
      </c>
      <c r="B24" s="40">
        <v>5213</v>
      </c>
      <c r="C24" s="48">
        <f t="shared" si="0"/>
        <v>71.099290780141843</v>
      </c>
    </row>
    <row r="25" spans="1:3" x14ac:dyDescent="0.25">
      <c r="A25" s="3" t="s">
        <v>63</v>
      </c>
      <c r="B25" s="40">
        <v>661</v>
      </c>
      <c r="C25" s="48">
        <f t="shared" si="0"/>
        <v>9.0152755046372075</v>
      </c>
    </row>
    <row r="26" spans="1:3" x14ac:dyDescent="0.25">
      <c r="A26" s="3" t="s">
        <v>60</v>
      </c>
      <c r="B26" s="40">
        <v>11</v>
      </c>
      <c r="C26" s="48">
        <v>0</v>
      </c>
    </row>
    <row r="27" spans="1:3" x14ac:dyDescent="0.25">
      <c r="A27" s="3" t="s">
        <v>59</v>
      </c>
      <c r="B27" s="64">
        <f>SUM(B22:B26)</f>
        <v>7343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12248</v>
      </c>
      <c r="C30" s="48">
        <f>(B30/($B$33-$B$32)*100)</f>
        <v>66.757508039461484</v>
      </c>
    </row>
    <row r="31" spans="1:3" x14ac:dyDescent="0.25">
      <c r="A31" s="3" t="s">
        <v>73</v>
      </c>
      <c r="B31" s="40">
        <v>6099</v>
      </c>
      <c r="C31" s="48">
        <f>(B31/($B$33-$B$32)*100)</f>
        <v>33.242491960538509</v>
      </c>
    </row>
    <row r="32" spans="1:3" x14ac:dyDescent="0.25">
      <c r="A32" s="3" t="s">
        <v>60</v>
      </c>
      <c r="B32" s="40">
        <v>69</v>
      </c>
      <c r="C32" s="48">
        <v>0</v>
      </c>
    </row>
    <row r="33" spans="1:5" x14ac:dyDescent="0.25">
      <c r="A33" s="3" t="s">
        <v>59</v>
      </c>
      <c r="B33" s="40">
        <f>SUM(B30:B32)</f>
        <v>18416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5199</v>
      </c>
      <c r="C36" s="48">
        <f>(B36/($B$41-$B$40)*100)</f>
        <v>28.240086909288429</v>
      </c>
    </row>
    <row r="37" spans="1:5" x14ac:dyDescent="0.25">
      <c r="A37" s="3" t="s">
        <v>64</v>
      </c>
      <c r="B37" s="54">
        <v>10605</v>
      </c>
      <c r="C37" s="48">
        <f>(B37/($B$41-$B$40)*100)</f>
        <v>57.604562737642581</v>
      </c>
    </row>
    <row r="38" spans="1:5" x14ac:dyDescent="0.25">
      <c r="A38" s="3" t="s">
        <v>65</v>
      </c>
      <c r="B38" s="54">
        <v>1639</v>
      </c>
      <c r="C38" s="48">
        <f>(B38/($B$41-$B$40)*100)</f>
        <v>8.9027702335687131</v>
      </c>
    </row>
    <row r="39" spans="1:5" x14ac:dyDescent="0.25">
      <c r="A39" s="3" t="s">
        <v>66</v>
      </c>
      <c r="B39" s="54">
        <v>967</v>
      </c>
      <c r="C39" s="48">
        <f>(B39/($B$41-$B$40)*100)</f>
        <v>5.2525801195002719</v>
      </c>
    </row>
    <row r="40" spans="1:5" x14ac:dyDescent="0.25">
      <c r="A40" s="3" t="s">
        <v>60</v>
      </c>
      <c r="B40" s="54">
        <v>6</v>
      </c>
      <c r="C40" s="48">
        <v>0</v>
      </c>
    </row>
    <row r="41" spans="1:5" x14ac:dyDescent="0.25">
      <c r="A41" s="3" t="s">
        <v>59</v>
      </c>
      <c r="B41" s="54">
        <f>SUM(B35:B40)</f>
        <v>18416</v>
      </c>
      <c r="C41" s="64">
        <f>SUM(C36:C40)</f>
        <v>99.999999999999986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24498</v>
      </c>
      <c r="C44" s="51">
        <f>B44/$B$49*100</f>
        <v>85.305383383243964</v>
      </c>
      <c r="D44" s="56"/>
      <c r="E44" s="56"/>
    </row>
    <row r="45" spans="1:5" x14ac:dyDescent="0.25">
      <c r="A45" s="5" t="s">
        <v>102</v>
      </c>
      <c r="B45" s="55">
        <v>2443</v>
      </c>
      <c r="C45" s="51">
        <f t="shared" ref="C45:C48" si="1">B45/$B$49*100</f>
        <v>8.5068598091789127</v>
      </c>
      <c r="D45" s="56"/>
      <c r="E45" s="56"/>
    </row>
    <row r="46" spans="1:5" x14ac:dyDescent="0.25">
      <c r="A46" s="5" t="s">
        <v>103</v>
      </c>
      <c r="B46" s="55">
        <v>299</v>
      </c>
      <c r="C46" s="51">
        <f t="shared" si="1"/>
        <v>1.0411588550734732</v>
      </c>
    </row>
    <row r="47" spans="1:5" x14ac:dyDescent="0.25">
      <c r="A47" s="5" t="s">
        <v>104</v>
      </c>
      <c r="B47" s="55">
        <v>20</v>
      </c>
      <c r="C47" s="51">
        <f t="shared" si="1"/>
        <v>6.9642732780834313E-2</v>
      </c>
      <c r="D47" s="56"/>
      <c r="E47" s="56"/>
    </row>
    <row r="48" spans="1:5" x14ac:dyDescent="0.25">
      <c r="A48" s="5" t="s">
        <v>105</v>
      </c>
      <c r="B48" s="55">
        <v>1458</v>
      </c>
      <c r="C48" s="51">
        <f t="shared" si="1"/>
        <v>5.076955219722822</v>
      </c>
      <c r="D48" s="56"/>
      <c r="E48" s="56"/>
    </row>
    <row r="49" spans="1:5" ht="15.75" thickBot="1" x14ac:dyDescent="0.3">
      <c r="A49" s="17" t="s">
        <v>59</v>
      </c>
      <c r="B49" s="57">
        <f>SUM(B44:B48)</f>
        <v>28718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ht="23.25" customHeight="1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sayulteco,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1966</v>
      </c>
      <c r="C5" s="48">
        <f>B5/$B$7*100</f>
        <v>47.753218362885598</v>
      </c>
    </row>
    <row r="6" spans="1:6" x14ac:dyDescent="0.25">
      <c r="A6" s="3" t="s">
        <v>58</v>
      </c>
      <c r="B6" s="40">
        <v>2151</v>
      </c>
      <c r="C6" s="48">
        <f>B6/$B$7*100</f>
        <v>52.246781637114402</v>
      </c>
    </row>
    <row r="7" spans="1:6" x14ac:dyDescent="0.25">
      <c r="A7" s="3" t="s">
        <v>70</v>
      </c>
      <c r="B7" s="64">
        <f>B5+B6</f>
        <v>4117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10</v>
      </c>
      <c r="C10" s="53">
        <f>(B10/($B$13-$B$12))*100</f>
        <v>0.24503798088703752</v>
      </c>
    </row>
    <row r="11" spans="1:6" x14ac:dyDescent="0.25">
      <c r="A11" s="49" t="s">
        <v>68</v>
      </c>
      <c r="B11" s="32">
        <v>4071</v>
      </c>
      <c r="C11" s="53">
        <f>(B11/($B$13-$B$12))*100</f>
        <v>99.754962019112952</v>
      </c>
    </row>
    <row r="12" spans="1:6" x14ac:dyDescent="0.25">
      <c r="A12" s="49" t="s">
        <v>60</v>
      </c>
      <c r="B12" s="40">
        <v>36</v>
      </c>
      <c r="C12" s="48">
        <v>0</v>
      </c>
    </row>
    <row r="13" spans="1:6" x14ac:dyDescent="0.25">
      <c r="A13" s="3" t="s">
        <v>59</v>
      </c>
      <c r="B13" s="64">
        <f>SUM(B10:B12)</f>
        <v>4117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77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77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1</v>
      </c>
      <c r="C23" s="48">
        <f t="shared" ref="C23:C25" si="0">(B23/($B$27-$B$26))*100</f>
        <v>1.2987012987012987</v>
      </c>
    </row>
    <row r="24" spans="1:3" x14ac:dyDescent="0.25">
      <c r="A24" s="3" t="s">
        <v>62</v>
      </c>
      <c r="B24" s="40">
        <v>56</v>
      </c>
      <c r="C24" s="48">
        <f t="shared" si="0"/>
        <v>72.727272727272734</v>
      </c>
    </row>
    <row r="25" spans="1:3" x14ac:dyDescent="0.25">
      <c r="A25" s="3" t="s">
        <v>63</v>
      </c>
      <c r="B25" s="40">
        <v>20</v>
      </c>
      <c r="C25" s="48">
        <f t="shared" si="0"/>
        <v>25.97402597402597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77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2808</v>
      </c>
      <c r="C30" s="48">
        <f>(B30/($B$33-$B$32)*100)</f>
        <v>70.05988023952095</v>
      </c>
    </row>
    <row r="31" spans="1:3" x14ac:dyDescent="0.25">
      <c r="A31" s="3" t="s">
        <v>73</v>
      </c>
      <c r="B31" s="40">
        <v>1200</v>
      </c>
      <c r="C31" s="48">
        <f>(B31/($B$33-$B$32)*100)</f>
        <v>29.940119760479039</v>
      </c>
    </row>
    <row r="32" spans="1:3" x14ac:dyDescent="0.25">
      <c r="A32" s="3" t="s">
        <v>60</v>
      </c>
      <c r="B32" s="40">
        <v>29</v>
      </c>
      <c r="C32" s="48">
        <v>0</v>
      </c>
    </row>
    <row r="33" spans="1:5" x14ac:dyDescent="0.25">
      <c r="A33" s="3" t="s">
        <v>59</v>
      </c>
      <c r="B33" s="64">
        <f>SUM(B30:B32)</f>
        <v>4037</v>
      </c>
      <c r="C33" s="64">
        <f>SUM(C30:C32)</f>
        <v>99.999999999999986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1182</v>
      </c>
      <c r="C36" s="48">
        <f>(B36/($B$41-$B$40)*100)</f>
        <v>29.279167698786228</v>
      </c>
    </row>
    <row r="37" spans="1:5" x14ac:dyDescent="0.25">
      <c r="A37" s="3" t="s">
        <v>64</v>
      </c>
      <c r="B37" s="54">
        <v>2124</v>
      </c>
      <c r="C37" s="48">
        <f>(B37/($B$41-$B$40)*100)</f>
        <v>52.61332672776814</v>
      </c>
    </row>
    <row r="38" spans="1:5" x14ac:dyDescent="0.25">
      <c r="A38" s="3" t="s">
        <v>65</v>
      </c>
      <c r="B38" s="54">
        <v>435</v>
      </c>
      <c r="C38" s="48">
        <f>(B38/($B$41-$B$40)*100)</f>
        <v>10.775328214020313</v>
      </c>
    </row>
    <row r="39" spans="1:5" x14ac:dyDescent="0.25">
      <c r="A39" s="3" t="s">
        <v>66</v>
      </c>
      <c r="B39" s="54">
        <v>296</v>
      </c>
      <c r="C39" s="48">
        <f>(B39/($B$41-$B$40)*100)</f>
        <v>7.332177359425315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4037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439</v>
      </c>
      <c r="C44" s="51">
        <f>B44/$B$49*100</f>
        <v>10.663104202088899</v>
      </c>
      <c r="D44" s="56"/>
      <c r="E44" s="56"/>
    </row>
    <row r="45" spans="1:5" x14ac:dyDescent="0.25">
      <c r="A45" s="5" t="s">
        <v>102</v>
      </c>
      <c r="B45" s="55">
        <v>3678</v>
      </c>
      <c r="C45" s="51">
        <f t="shared" ref="C45:C48" si="1">B45/$B$49*100</f>
        <v>89.336895797911097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4117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21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seri,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90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416</v>
      </c>
      <c r="C5" s="48">
        <f>B5/$B$7*100</f>
        <v>55.172413793103445</v>
      </c>
    </row>
    <row r="6" spans="1:6" x14ac:dyDescent="0.25">
      <c r="A6" s="3" t="s">
        <v>58</v>
      </c>
      <c r="B6" s="40">
        <v>338</v>
      </c>
      <c r="C6" s="48">
        <f>B6/$B$7*100</f>
        <v>44.827586206896555</v>
      </c>
    </row>
    <row r="7" spans="1:6" x14ac:dyDescent="0.25">
      <c r="A7" s="3" t="s">
        <v>70</v>
      </c>
      <c r="B7" s="64">
        <f>B5+B6</f>
        <v>754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9</v>
      </c>
      <c r="C10" s="53">
        <f>(B10/($B$13-$B$12))*100</f>
        <v>1.2195121951219512</v>
      </c>
    </row>
    <row r="11" spans="1:6" x14ac:dyDescent="0.25">
      <c r="A11" s="49" t="s">
        <v>68</v>
      </c>
      <c r="B11" s="32">
        <v>729</v>
      </c>
      <c r="C11" s="53">
        <f>(B11/($B$13-$B$12))*100</f>
        <v>98.780487804878049</v>
      </c>
    </row>
    <row r="12" spans="1:6" x14ac:dyDescent="0.25">
      <c r="A12" s="49" t="s">
        <v>60</v>
      </c>
      <c r="B12" s="40">
        <v>16</v>
      </c>
      <c r="C12" s="48">
        <v>0</v>
      </c>
    </row>
    <row r="13" spans="1:6" x14ac:dyDescent="0.25">
      <c r="A13" s="3" t="s">
        <v>59</v>
      </c>
      <c r="B13" s="64">
        <f>SUM(B10:B12)</f>
        <v>754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122</v>
      </c>
      <c r="C16" s="48">
        <f>(B16/($B$19-$B$18)*100)</f>
        <v>93.84615384615384</v>
      </c>
    </row>
    <row r="17" spans="1:3" x14ac:dyDescent="0.25">
      <c r="A17" s="3" t="s">
        <v>69</v>
      </c>
      <c r="B17" s="32">
        <v>8</v>
      </c>
      <c r="C17" s="48">
        <f>(B17/($B$19-$B$18)*100)</f>
        <v>6.1538461538461542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130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17</v>
      </c>
      <c r="C23" s="48">
        <f t="shared" ref="C23:C25" si="0">(B23/($B$27-$B$26))*100</f>
        <v>13.076923076923078</v>
      </c>
    </row>
    <row r="24" spans="1:3" x14ac:dyDescent="0.25">
      <c r="A24" s="3" t="s">
        <v>62</v>
      </c>
      <c r="B24" s="40">
        <v>81</v>
      </c>
      <c r="C24" s="48">
        <f t="shared" si="0"/>
        <v>62.307692307692307</v>
      </c>
    </row>
    <row r="25" spans="1:3" x14ac:dyDescent="0.25">
      <c r="A25" s="3" t="s">
        <v>63</v>
      </c>
      <c r="B25" s="40">
        <v>32</v>
      </c>
      <c r="C25" s="48">
        <f t="shared" si="0"/>
        <v>24.615384615384617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130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568</v>
      </c>
      <c r="C30" s="48">
        <f>(B30/($B$33-$B$32)*100)</f>
        <v>95.784148397976381</v>
      </c>
    </row>
    <row r="31" spans="1:3" x14ac:dyDescent="0.25">
      <c r="A31" s="3" t="s">
        <v>73</v>
      </c>
      <c r="B31" s="40">
        <v>25</v>
      </c>
      <c r="C31" s="48">
        <f>(B31/($B$33-$B$32)*100)</f>
        <v>4.2158516020236094</v>
      </c>
    </row>
    <row r="32" spans="1:3" x14ac:dyDescent="0.25">
      <c r="A32" s="3" t="s">
        <v>60</v>
      </c>
      <c r="B32" s="40">
        <v>1</v>
      </c>
      <c r="C32" s="48">
        <v>0</v>
      </c>
    </row>
    <row r="33" spans="1:5" x14ac:dyDescent="0.25">
      <c r="A33" s="3" t="s">
        <v>59</v>
      </c>
      <c r="B33" s="64">
        <f>SUM(B30:B32)</f>
        <v>594</v>
      </c>
      <c r="C33" s="64">
        <f>SUM(C30:C32)</f>
        <v>99.999999999999986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33</v>
      </c>
      <c r="C36" s="48">
        <f>(B36/($B$41-$B$40)*100)</f>
        <v>5.5649241146711637</v>
      </c>
    </row>
    <row r="37" spans="1:5" x14ac:dyDescent="0.25">
      <c r="A37" s="3" t="s">
        <v>64</v>
      </c>
      <c r="B37" s="54">
        <v>356</v>
      </c>
      <c r="C37" s="48">
        <f>(B37/($B$41-$B$40)*100)</f>
        <v>60.033726812816191</v>
      </c>
    </row>
    <row r="38" spans="1:5" x14ac:dyDescent="0.25">
      <c r="A38" s="3" t="s">
        <v>65</v>
      </c>
      <c r="B38" s="54">
        <v>60</v>
      </c>
      <c r="C38" s="48">
        <f>(B38/($B$41-$B$40)*100)</f>
        <v>10.118043844856661</v>
      </c>
    </row>
    <row r="39" spans="1:5" x14ac:dyDescent="0.25">
      <c r="A39" s="3" t="s">
        <v>66</v>
      </c>
      <c r="B39" s="54">
        <v>144</v>
      </c>
      <c r="C39" s="48">
        <f>(B39/($B$41-$B$40)*100)</f>
        <v>24.283305227655987</v>
      </c>
    </row>
    <row r="40" spans="1:5" x14ac:dyDescent="0.25">
      <c r="A40" s="3" t="s">
        <v>60</v>
      </c>
      <c r="B40" s="54">
        <v>1</v>
      </c>
      <c r="C40" s="48">
        <v>0</v>
      </c>
    </row>
    <row r="41" spans="1:5" x14ac:dyDescent="0.25">
      <c r="A41" s="3" t="s">
        <v>59</v>
      </c>
      <c r="B41" s="54">
        <f>SUM(B35:B40)</f>
        <v>594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556</v>
      </c>
      <c r="C44" s="51">
        <f>B44/$B$49*100</f>
        <v>73.740053050397876</v>
      </c>
      <c r="D44" s="56"/>
      <c r="E44" s="56"/>
    </row>
    <row r="45" spans="1:5" x14ac:dyDescent="0.25">
      <c r="A45" s="5" t="s">
        <v>102</v>
      </c>
      <c r="B45" s="55">
        <v>30</v>
      </c>
      <c r="C45" s="51">
        <f t="shared" ref="C45:C48" si="1">B45/$B$49*100</f>
        <v>3.978779840848806</v>
      </c>
      <c r="D45" s="56"/>
      <c r="E45" s="56"/>
    </row>
    <row r="46" spans="1:5" x14ac:dyDescent="0.25">
      <c r="A46" s="5" t="s">
        <v>103</v>
      </c>
      <c r="B46" s="55">
        <v>3</v>
      </c>
      <c r="C46" s="51">
        <f t="shared" si="1"/>
        <v>0.39787798408488062</v>
      </c>
    </row>
    <row r="47" spans="1:5" x14ac:dyDescent="0.25">
      <c r="A47" s="5" t="s">
        <v>104</v>
      </c>
      <c r="B47" s="55">
        <v>25</v>
      </c>
      <c r="C47" s="51">
        <f t="shared" si="1"/>
        <v>3.3156498673740056</v>
      </c>
      <c r="D47" s="56"/>
      <c r="E47" s="56"/>
    </row>
    <row r="48" spans="1:5" x14ac:dyDescent="0.25">
      <c r="A48" s="5" t="s">
        <v>105</v>
      </c>
      <c r="B48" s="55">
        <v>140</v>
      </c>
      <c r="C48" s="51">
        <f t="shared" si="1"/>
        <v>18.567639257294431</v>
      </c>
      <c r="D48" s="56"/>
      <c r="E48" s="56"/>
    </row>
    <row r="49" spans="1:5" ht="15.75" thickBot="1" x14ac:dyDescent="0.3">
      <c r="A49" s="17" t="s">
        <v>59</v>
      </c>
      <c r="B49" s="57">
        <f>SUM(B44:B48)</f>
        <v>754</v>
      </c>
      <c r="C49" s="66">
        <f>SUM(C44:C48)</f>
        <v>100</v>
      </c>
      <c r="D49" s="56"/>
      <c r="E49" s="56"/>
    </row>
    <row r="50" spans="1:5" ht="21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tarahumara,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81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36856</v>
      </c>
      <c r="C5" s="48">
        <f>B5/$B$7*100</f>
        <v>49.902512998266893</v>
      </c>
    </row>
    <row r="6" spans="1:6" x14ac:dyDescent="0.25">
      <c r="A6" s="3" t="s">
        <v>58</v>
      </c>
      <c r="B6" s="40">
        <v>37000</v>
      </c>
      <c r="C6" s="48">
        <f>B6/$B$7*100</f>
        <v>50.0974870017331</v>
      </c>
    </row>
    <row r="7" spans="1:6" x14ac:dyDescent="0.25">
      <c r="A7" s="3" t="s">
        <v>70</v>
      </c>
      <c r="B7" s="64">
        <f>B5+B6</f>
        <v>73856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6464</v>
      </c>
      <c r="C10" s="53">
        <f>(B10/($B$13-$B$12))*100</f>
        <v>9.091932035557555</v>
      </c>
    </row>
    <row r="11" spans="1:6" x14ac:dyDescent="0.25">
      <c r="A11" s="49" t="s">
        <v>68</v>
      </c>
      <c r="B11" s="32">
        <v>64632</v>
      </c>
      <c r="C11" s="53">
        <f>(B11/($B$13-$B$12))*100</f>
        <v>90.908067964442438</v>
      </c>
    </row>
    <row r="12" spans="1:6" x14ac:dyDescent="0.25">
      <c r="A12" s="49" t="s">
        <v>60</v>
      </c>
      <c r="B12" s="40">
        <v>2760</v>
      </c>
      <c r="C12" s="48">
        <v>0</v>
      </c>
    </row>
    <row r="13" spans="1:6" x14ac:dyDescent="0.25">
      <c r="A13" s="3" t="s">
        <v>59</v>
      </c>
      <c r="B13" s="64">
        <f>SUM(B10:B12)</f>
        <v>73856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11234</v>
      </c>
      <c r="C16" s="48">
        <f>(B16/($B$19-$B$18)*100)</f>
        <v>76.292020373514433</v>
      </c>
    </row>
    <row r="17" spans="1:3" x14ac:dyDescent="0.25">
      <c r="A17" s="3" t="s">
        <v>69</v>
      </c>
      <c r="B17" s="32">
        <v>3491</v>
      </c>
      <c r="C17" s="48">
        <f>(B17/($B$19-$B$18)*100)</f>
        <v>23.707979626485567</v>
      </c>
    </row>
    <row r="18" spans="1:3" x14ac:dyDescent="0.25">
      <c r="A18" s="3" t="s">
        <v>60</v>
      </c>
      <c r="B18" s="40">
        <v>23</v>
      </c>
      <c r="C18" s="48">
        <v>0</v>
      </c>
    </row>
    <row r="19" spans="1:3" x14ac:dyDescent="0.25">
      <c r="A19" s="3" t="s">
        <v>59</v>
      </c>
      <c r="B19" s="64">
        <f>SUM(B16:B18)</f>
        <v>14748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2117</v>
      </c>
      <c r="C22" s="48">
        <f>(B22/($B$27-$B$26))*100</f>
        <v>14.466311329779966</v>
      </c>
    </row>
    <row r="23" spans="1:3" x14ac:dyDescent="0.25">
      <c r="A23" s="3" t="s">
        <v>76</v>
      </c>
      <c r="B23" s="40">
        <v>1927</v>
      </c>
      <c r="C23" s="48">
        <f t="shared" ref="C23:C25" si="0">(B23/($B$27-$B$26))*100</f>
        <v>13.167965012983462</v>
      </c>
    </row>
    <row r="24" spans="1:3" x14ac:dyDescent="0.25">
      <c r="A24" s="3" t="s">
        <v>62</v>
      </c>
      <c r="B24" s="40">
        <v>9522</v>
      </c>
      <c r="C24" s="48">
        <f t="shared" si="0"/>
        <v>65.067650676506759</v>
      </c>
    </row>
    <row r="25" spans="1:3" x14ac:dyDescent="0.25">
      <c r="A25" s="3" t="s">
        <v>63</v>
      </c>
      <c r="B25" s="40">
        <v>1068</v>
      </c>
      <c r="C25" s="48">
        <f t="shared" si="0"/>
        <v>7.298072980729807</v>
      </c>
    </row>
    <row r="26" spans="1:3" x14ac:dyDescent="0.25">
      <c r="A26" s="3" t="s">
        <v>60</v>
      </c>
      <c r="B26" s="40">
        <v>114</v>
      </c>
      <c r="C26" s="48">
        <v>0</v>
      </c>
    </row>
    <row r="27" spans="1:3" x14ac:dyDescent="0.25">
      <c r="A27" s="3" t="s">
        <v>59</v>
      </c>
      <c r="B27" s="64">
        <f>SUM(B22:B26)</f>
        <v>14748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36005</v>
      </c>
      <c r="C30" s="48">
        <f>(B30/($B$33-$B$32)*100)</f>
        <v>66.869103335562002</v>
      </c>
    </row>
    <row r="31" spans="1:3" x14ac:dyDescent="0.25">
      <c r="A31" s="3" t="s">
        <v>73</v>
      </c>
      <c r="B31" s="40">
        <v>17839</v>
      </c>
      <c r="C31" s="48">
        <f>(B31/($B$33-$B$32)*100)</f>
        <v>33.130896664438012</v>
      </c>
    </row>
    <row r="32" spans="1:3" x14ac:dyDescent="0.25">
      <c r="A32" s="3" t="s">
        <v>60</v>
      </c>
      <c r="B32" s="40">
        <v>699</v>
      </c>
      <c r="C32" s="48">
        <v>0</v>
      </c>
    </row>
    <row r="33" spans="1:5" x14ac:dyDescent="0.25">
      <c r="A33" s="3" t="s">
        <v>59</v>
      </c>
      <c r="B33" s="64">
        <f>SUM(B30:B32)</f>
        <v>54543</v>
      </c>
      <c r="C33" s="64">
        <f>SUM(C30:C32)</f>
        <v>100.00000000000001</v>
      </c>
    </row>
    <row r="34" spans="1:5" x14ac:dyDescent="0.25">
      <c r="B34" s="40"/>
      <c r="C34" s="48"/>
    </row>
    <row r="35" spans="1:5" ht="15.75" customHeight="1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17209</v>
      </c>
      <c r="C36" s="48">
        <f>(B36/($B$41-$B$40)*100)</f>
        <v>31.592957720621982</v>
      </c>
    </row>
    <row r="37" spans="1:5" x14ac:dyDescent="0.25">
      <c r="A37" s="3" t="s">
        <v>64</v>
      </c>
      <c r="B37" s="54">
        <v>31274</v>
      </c>
      <c r="C37" s="48">
        <f>(B37/($B$41-$B$40)*100)</f>
        <v>57.41403682693543</v>
      </c>
    </row>
    <row r="38" spans="1:5" x14ac:dyDescent="0.25">
      <c r="A38" s="3" t="s">
        <v>65</v>
      </c>
      <c r="B38" s="54">
        <v>3029</v>
      </c>
      <c r="C38" s="48">
        <f>(B38/($B$41-$B$40)*100)</f>
        <v>5.5607571001083143</v>
      </c>
    </row>
    <row r="39" spans="1:5" x14ac:dyDescent="0.25">
      <c r="A39" s="3" t="s">
        <v>66</v>
      </c>
      <c r="B39" s="54">
        <v>2959</v>
      </c>
      <c r="C39" s="48">
        <f>(B39/($B$41-$B$40)*100)</f>
        <v>5.4322483523342697</v>
      </c>
    </row>
    <row r="40" spans="1:5" x14ac:dyDescent="0.25">
      <c r="A40" s="3" t="s">
        <v>60</v>
      </c>
      <c r="B40" s="54">
        <v>72</v>
      </c>
      <c r="C40" s="48">
        <v>0</v>
      </c>
    </row>
    <row r="41" spans="1:5" x14ac:dyDescent="0.25">
      <c r="A41" s="3" t="s">
        <v>59</v>
      </c>
      <c r="B41" s="54">
        <f>SUM(B35:B40)</f>
        <v>54543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ht="15" customHeight="1" x14ac:dyDescent="0.25">
      <c r="A44" s="5" t="s">
        <v>101</v>
      </c>
      <c r="B44" s="55">
        <v>57240</v>
      </c>
      <c r="C44" s="51">
        <f>B44/$B$49*100</f>
        <v>77.502166377816295</v>
      </c>
      <c r="D44" s="56"/>
      <c r="E44" s="56"/>
    </row>
    <row r="45" spans="1:5" x14ac:dyDescent="0.25">
      <c r="A45" s="5" t="s">
        <v>102</v>
      </c>
      <c r="B45" s="55">
        <v>4896</v>
      </c>
      <c r="C45" s="51">
        <f t="shared" ref="C45:C48" si="1">B45/$B$49*100</f>
        <v>6.6291161178509528</v>
      </c>
      <c r="D45" s="56"/>
      <c r="E45" s="56"/>
    </row>
    <row r="46" spans="1:5" x14ac:dyDescent="0.25">
      <c r="A46" s="5" t="s">
        <v>103</v>
      </c>
      <c r="B46" s="55">
        <v>1142</v>
      </c>
      <c r="C46" s="51">
        <f t="shared" si="1"/>
        <v>1.5462521663778162</v>
      </c>
    </row>
    <row r="47" spans="1:5" x14ac:dyDescent="0.25">
      <c r="A47" s="5" t="s">
        <v>104</v>
      </c>
      <c r="B47" s="55">
        <v>259</v>
      </c>
      <c r="C47" s="51">
        <f t="shared" si="1"/>
        <v>0.35068240901213171</v>
      </c>
      <c r="D47" s="56"/>
      <c r="E47" s="56"/>
    </row>
    <row r="48" spans="1:5" x14ac:dyDescent="0.25">
      <c r="A48" s="5" t="s">
        <v>105</v>
      </c>
      <c r="B48" s="55">
        <v>10319</v>
      </c>
      <c r="C48" s="51">
        <f t="shared" si="1"/>
        <v>13.971782928942808</v>
      </c>
      <c r="D48" s="56"/>
      <c r="E48" s="56"/>
    </row>
    <row r="49" spans="1:5" ht="15.75" thickBot="1" x14ac:dyDescent="0.3">
      <c r="A49" s="17" t="s">
        <v>59</v>
      </c>
      <c r="B49" s="57">
        <f>SUM(B44:B48)</f>
        <v>73856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F52"/>
  <sheetViews>
    <sheetView zoomScaleSheetLayoutView="100"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tarasco,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23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67203</v>
      </c>
      <c r="C5" s="48">
        <f>B5/$B$7*100</f>
        <v>47.601946492700655</v>
      </c>
    </row>
    <row r="6" spans="1:6" x14ac:dyDescent="0.25">
      <c r="A6" s="3" t="s">
        <v>58</v>
      </c>
      <c r="B6" s="40">
        <v>73974</v>
      </c>
      <c r="C6" s="48">
        <f>B6/$B$7*100</f>
        <v>52.398053507299345</v>
      </c>
    </row>
    <row r="7" spans="1:6" x14ac:dyDescent="0.25">
      <c r="A7" s="3" t="s">
        <v>70</v>
      </c>
      <c r="B7" s="64">
        <f>B5+B6</f>
        <v>141177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8478</v>
      </c>
      <c r="C10" s="53">
        <f>(B10/($B$13-$B$12))*100</f>
        <v>6.1584728033472809</v>
      </c>
    </row>
    <row r="11" spans="1:6" x14ac:dyDescent="0.25">
      <c r="A11" s="49" t="s">
        <v>68</v>
      </c>
      <c r="B11" s="32">
        <v>129186</v>
      </c>
      <c r="C11" s="53">
        <f>(B11/($B$13-$B$12))*100</f>
        <v>93.84152719665272</v>
      </c>
    </row>
    <row r="12" spans="1:6" x14ac:dyDescent="0.25">
      <c r="A12" s="49" t="s">
        <v>60</v>
      </c>
      <c r="B12" s="40">
        <v>3513</v>
      </c>
      <c r="C12" s="48">
        <v>0</v>
      </c>
    </row>
    <row r="13" spans="1:6" x14ac:dyDescent="0.25">
      <c r="A13" s="3" t="s">
        <v>59</v>
      </c>
      <c r="B13" s="64">
        <f>SUM(B10:B12)</f>
        <v>141177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18987</v>
      </c>
      <c r="C16" s="48">
        <f>(B16/($B$19-$B$18)*100)</f>
        <v>91.680347658136156</v>
      </c>
    </row>
    <row r="17" spans="1:3" x14ac:dyDescent="0.25">
      <c r="A17" s="3" t="s">
        <v>69</v>
      </c>
      <c r="B17" s="32">
        <v>1723</v>
      </c>
      <c r="C17" s="48">
        <f>(B17/($B$19-$B$18)*100)</f>
        <v>8.3196523418638346</v>
      </c>
    </row>
    <row r="18" spans="1:3" x14ac:dyDescent="0.25">
      <c r="A18" s="3" t="s">
        <v>60</v>
      </c>
      <c r="B18" s="40">
        <v>5</v>
      </c>
      <c r="C18" s="48">
        <v>0</v>
      </c>
    </row>
    <row r="19" spans="1:3" x14ac:dyDescent="0.25">
      <c r="A19" s="3" t="s">
        <v>59</v>
      </c>
      <c r="B19" s="64">
        <f>SUM(B16:B18)</f>
        <v>20715</v>
      </c>
      <c r="C19" s="64">
        <f>SUM(C16:C18)</f>
        <v>99.999999999999986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620</v>
      </c>
      <c r="C22" s="48">
        <f>(B22/($B$27-$B$26))*100</f>
        <v>3.000096777315397</v>
      </c>
    </row>
    <row r="23" spans="1:3" x14ac:dyDescent="0.25">
      <c r="A23" s="3" t="s">
        <v>76</v>
      </c>
      <c r="B23" s="40">
        <v>2272</v>
      </c>
      <c r="C23" s="48">
        <f t="shared" ref="C23:C25" si="0">(B23/($B$27-$B$26))*100</f>
        <v>10.993903029129971</v>
      </c>
    </row>
    <row r="24" spans="1:3" x14ac:dyDescent="0.25">
      <c r="A24" s="3" t="s">
        <v>62</v>
      </c>
      <c r="B24" s="40">
        <v>14591</v>
      </c>
      <c r="C24" s="48">
        <f t="shared" si="0"/>
        <v>70.603890448078971</v>
      </c>
    </row>
    <row r="25" spans="1:3" x14ac:dyDescent="0.25">
      <c r="A25" s="3" t="s">
        <v>63</v>
      </c>
      <c r="B25" s="40">
        <v>3183</v>
      </c>
      <c r="C25" s="48">
        <f t="shared" si="0"/>
        <v>15.402109745475661</v>
      </c>
    </row>
    <row r="26" spans="1:3" x14ac:dyDescent="0.25">
      <c r="A26" s="3" t="s">
        <v>60</v>
      </c>
      <c r="B26" s="40">
        <v>49</v>
      </c>
      <c r="C26" s="48">
        <v>0</v>
      </c>
    </row>
    <row r="27" spans="1:3" x14ac:dyDescent="0.25">
      <c r="A27" s="3" t="s">
        <v>59</v>
      </c>
      <c r="B27" s="64">
        <f>SUM(B22:B26)</f>
        <v>20715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90009</v>
      </c>
      <c r="C30" s="48">
        <f>(B30/($B$33-$B$32)*100)</f>
        <v>79.851845280340669</v>
      </c>
    </row>
    <row r="31" spans="1:3" x14ac:dyDescent="0.25">
      <c r="A31" s="3" t="s">
        <v>73</v>
      </c>
      <c r="B31" s="40">
        <v>22711</v>
      </c>
      <c r="C31" s="48">
        <f>(B31/($B$33-$B$32)*100)</f>
        <v>20.148154719659335</v>
      </c>
    </row>
    <row r="32" spans="1:3" x14ac:dyDescent="0.25">
      <c r="A32" s="3" t="s">
        <v>60</v>
      </c>
      <c r="B32" s="40">
        <v>1291</v>
      </c>
      <c r="C32" s="48">
        <v>0</v>
      </c>
    </row>
    <row r="33" spans="1:5" x14ac:dyDescent="0.25">
      <c r="A33" s="3" t="s">
        <v>59</v>
      </c>
      <c r="B33" s="64">
        <f>SUM(B30:B32)</f>
        <v>114011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21288</v>
      </c>
      <c r="C36" s="48">
        <f>(B36/($B$41-$B$40)*100)</f>
        <v>18.712751182292859</v>
      </c>
    </row>
    <row r="37" spans="1:5" x14ac:dyDescent="0.25">
      <c r="A37" s="3" t="s">
        <v>64</v>
      </c>
      <c r="B37" s="54">
        <v>72387</v>
      </c>
      <c r="C37" s="48">
        <f>(B37/($B$41-$B$40)*100)</f>
        <v>63.630210439338263</v>
      </c>
    </row>
    <row r="38" spans="1:5" x14ac:dyDescent="0.25">
      <c r="A38" s="3" t="s">
        <v>65</v>
      </c>
      <c r="B38" s="54">
        <v>11424</v>
      </c>
      <c r="C38" s="48">
        <f>(B38/($B$41-$B$40)*100)</f>
        <v>10.042017545401803</v>
      </c>
    </row>
    <row r="39" spans="1:5" x14ac:dyDescent="0.25">
      <c r="A39" s="3" t="s">
        <v>66</v>
      </c>
      <c r="B39" s="54">
        <v>8663</v>
      </c>
      <c r="C39" s="48">
        <f>(B39/($B$41-$B$40)*100)</f>
        <v>7.6150208329670717</v>
      </c>
    </row>
    <row r="40" spans="1:5" x14ac:dyDescent="0.25">
      <c r="A40" s="3" t="s">
        <v>60</v>
      </c>
      <c r="B40" s="54">
        <v>249</v>
      </c>
      <c r="C40" s="48">
        <v>0</v>
      </c>
    </row>
    <row r="41" spans="1:5" x14ac:dyDescent="0.25">
      <c r="A41" s="3" t="s">
        <v>59</v>
      </c>
      <c r="B41" s="54">
        <f>SUM(B35:B40)</f>
        <v>114011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31528</v>
      </c>
      <c r="C44" s="51">
        <f>B44/$B$49*100</f>
        <v>22.332249587397381</v>
      </c>
      <c r="D44" s="56"/>
      <c r="E44" s="56"/>
    </row>
    <row r="45" spans="1:5" x14ac:dyDescent="0.25">
      <c r="A45" s="5" t="s">
        <v>102</v>
      </c>
      <c r="B45" s="55">
        <v>85444</v>
      </c>
      <c r="C45" s="51">
        <f t="shared" ref="C45:C48" si="1">B45/$B$49*100</f>
        <v>60.522606373559427</v>
      </c>
      <c r="D45" s="56"/>
      <c r="E45" s="56"/>
    </row>
    <row r="46" spans="1:5" x14ac:dyDescent="0.25">
      <c r="A46" s="5" t="s">
        <v>103</v>
      </c>
      <c r="B46" s="55">
        <v>3649</v>
      </c>
      <c r="C46" s="51">
        <f t="shared" si="1"/>
        <v>2.5846986407134307</v>
      </c>
    </row>
    <row r="47" spans="1:5" x14ac:dyDescent="0.25">
      <c r="A47" s="5" t="s">
        <v>104</v>
      </c>
      <c r="B47" s="55">
        <v>3281</v>
      </c>
      <c r="C47" s="51">
        <f t="shared" si="1"/>
        <v>2.3240329515430984</v>
      </c>
      <c r="D47" s="56"/>
      <c r="E47" s="56"/>
    </row>
    <row r="48" spans="1:5" x14ac:dyDescent="0.25">
      <c r="A48" s="5" t="s">
        <v>105</v>
      </c>
      <c r="B48" s="55">
        <v>17275</v>
      </c>
      <c r="C48" s="51">
        <f t="shared" si="1"/>
        <v>12.236412446786659</v>
      </c>
      <c r="D48" s="56"/>
      <c r="E48" s="56"/>
    </row>
    <row r="49" spans="1:5" ht="15.75" thickBot="1" x14ac:dyDescent="0.3">
      <c r="A49" s="17" t="s">
        <v>59</v>
      </c>
      <c r="B49" s="57">
        <f>SUM(B44:B48)</f>
        <v>141177</v>
      </c>
      <c r="C49" s="66">
        <f>SUM(C44:C48)</f>
        <v>100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3.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pageSetup scale="81" orientation="portrait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F53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Teko,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24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60</v>
      </c>
      <c r="C5" s="48">
        <f>B5/$B$7*100</f>
        <v>74.074074074074076</v>
      </c>
    </row>
    <row r="6" spans="1:6" x14ac:dyDescent="0.25">
      <c r="A6" s="3" t="s">
        <v>58</v>
      </c>
      <c r="B6" s="40">
        <v>21</v>
      </c>
      <c r="C6" s="48">
        <f>B6/$B$7*100</f>
        <v>25.925925925925924</v>
      </c>
    </row>
    <row r="7" spans="1:6" x14ac:dyDescent="0.25">
      <c r="A7" s="3" t="s">
        <v>70</v>
      </c>
      <c r="B7" s="64">
        <f>B5+B6</f>
        <v>81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81</v>
      </c>
      <c r="C11" s="53">
        <f>(B11/($B$13-$B$12))*100</f>
        <v>100</v>
      </c>
    </row>
    <row r="12" spans="1:6" x14ac:dyDescent="0.25">
      <c r="A12" s="49" t="s">
        <v>60</v>
      </c>
      <c r="B12" s="40">
        <v>0</v>
      </c>
      <c r="C12" s="48">
        <v>0</v>
      </c>
    </row>
    <row r="13" spans="1:6" x14ac:dyDescent="0.25">
      <c r="A13" s="3" t="s">
        <v>59</v>
      </c>
      <c r="B13" s="64">
        <f>SUM(B10:B12)</f>
        <v>81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0</v>
      </c>
      <c r="C24" s="48">
        <f t="shared" si="0"/>
        <v>0</v>
      </c>
    </row>
    <row r="25" spans="1:3" x14ac:dyDescent="0.25">
      <c r="A25" s="3" t="s">
        <v>63</v>
      </c>
      <c r="B25" s="40">
        <v>2</v>
      </c>
      <c r="C25" s="48">
        <f t="shared" si="0"/>
        <v>100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2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72</v>
      </c>
      <c r="C30" s="48">
        <f>(B30/($B$33-$B$32)*100)</f>
        <v>91.139240506329116</v>
      </c>
    </row>
    <row r="31" spans="1:3" x14ac:dyDescent="0.25">
      <c r="A31" s="3" t="s">
        <v>73</v>
      </c>
      <c r="B31" s="40">
        <v>7</v>
      </c>
      <c r="C31" s="48">
        <f>(B31/($B$33-$B$32)*100)</f>
        <v>8.8607594936708853</v>
      </c>
    </row>
    <row r="32" spans="1:3" x14ac:dyDescent="0.25">
      <c r="A32" s="3" t="s">
        <v>60</v>
      </c>
      <c r="B32" s="40">
        <v>0</v>
      </c>
      <c r="C32" s="48">
        <v>0</v>
      </c>
    </row>
    <row r="33" spans="1:5" x14ac:dyDescent="0.25">
      <c r="A33" s="3" t="s">
        <v>59</v>
      </c>
      <c r="B33" s="64">
        <f>SUM(B30:B32)</f>
        <v>79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6</v>
      </c>
      <c r="C36" s="48">
        <f>(B36/($B$41-$B$40)*100)</f>
        <v>7.59493670886076</v>
      </c>
    </row>
    <row r="37" spans="1:5" x14ac:dyDescent="0.25">
      <c r="A37" s="3" t="s">
        <v>64</v>
      </c>
      <c r="B37" s="54">
        <v>64</v>
      </c>
      <c r="C37" s="48">
        <f>(B37/($B$41-$B$40)*100)</f>
        <v>81.012658227848107</v>
      </c>
    </row>
    <row r="38" spans="1:5" x14ac:dyDescent="0.25">
      <c r="A38" s="3" t="s">
        <v>65</v>
      </c>
      <c r="B38" s="54">
        <v>3</v>
      </c>
      <c r="C38" s="48">
        <f>(B38/($B$41-$B$40)*100)</f>
        <v>3.79746835443038</v>
      </c>
    </row>
    <row r="39" spans="1:5" x14ac:dyDescent="0.25">
      <c r="A39" s="3" t="s">
        <v>66</v>
      </c>
      <c r="B39" s="54">
        <v>6</v>
      </c>
      <c r="C39" s="48">
        <f>(B39/($B$41-$B$40)*100)</f>
        <v>7.59493670886076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79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81</v>
      </c>
      <c r="C44" s="51">
        <f>B44/$B$49*100</f>
        <v>100</v>
      </c>
      <c r="D44" s="56"/>
      <c r="E44" s="56"/>
    </row>
    <row r="45" spans="1:5" x14ac:dyDescent="0.25">
      <c r="A45" s="5" t="s">
        <v>102</v>
      </c>
      <c r="B45" s="55">
        <v>0</v>
      </c>
      <c r="C45" s="51">
        <f t="shared" ref="C45:C48" si="1">B45/$B$49*100</f>
        <v>0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81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  <row r="53" spans="1:5" ht="15" customHeight="1" x14ac:dyDescent="0.25"/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tepehua,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25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5115</v>
      </c>
      <c r="C5" s="48">
        <f>B5/$B$7*100</f>
        <v>49.055337105591249</v>
      </c>
    </row>
    <row r="6" spans="1:6" x14ac:dyDescent="0.25">
      <c r="A6" s="3" t="s">
        <v>58</v>
      </c>
      <c r="B6" s="40">
        <v>5312</v>
      </c>
      <c r="C6" s="48">
        <f>B6/$B$7*100</f>
        <v>50.944662894408744</v>
      </c>
    </row>
    <row r="7" spans="1:6" x14ac:dyDescent="0.25">
      <c r="A7" s="3" t="s">
        <v>70</v>
      </c>
      <c r="B7" s="64">
        <f>B5+B6</f>
        <v>10427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288</v>
      </c>
      <c r="C10" s="53">
        <f>(B10/($B$13-$B$12))*100</f>
        <v>2.8031925248199339</v>
      </c>
    </row>
    <row r="11" spans="1:6" x14ac:dyDescent="0.25">
      <c r="A11" s="49" t="s">
        <v>68</v>
      </c>
      <c r="B11" s="32">
        <v>9986</v>
      </c>
      <c r="C11" s="53">
        <f>(B11/($B$13-$B$12))*100</f>
        <v>97.196807475180066</v>
      </c>
    </row>
    <row r="12" spans="1:6" x14ac:dyDescent="0.25">
      <c r="A12" s="49" t="s">
        <v>60</v>
      </c>
      <c r="B12" s="40">
        <v>153</v>
      </c>
      <c r="C12" s="48">
        <v>0</v>
      </c>
    </row>
    <row r="13" spans="1:6" x14ac:dyDescent="0.25">
      <c r="A13" s="3" t="s">
        <v>59</v>
      </c>
      <c r="B13" s="64">
        <f>SUM(B10:B12)</f>
        <v>10427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1217</v>
      </c>
      <c r="C16" s="48">
        <f>(B16/($B$19-$B$18)*100)</f>
        <v>99.590834697217673</v>
      </c>
    </row>
    <row r="17" spans="1:3" x14ac:dyDescent="0.25">
      <c r="A17" s="3" t="s">
        <v>69</v>
      </c>
      <c r="B17" s="32">
        <v>5</v>
      </c>
      <c r="C17" s="48">
        <f>(B17/($B$19-$B$18)*100)</f>
        <v>0.4091653027823241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1222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158</v>
      </c>
      <c r="C23" s="48">
        <f t="shared" ref="C23:C25" si="0">(B23/($B$27-$B$26))*100</f>
        <v>12.929623567921441</v>
      </c>
    </row>
    <row r="24" spans="1:3" x14ac:dyDescent="0.25">
      <c r="A24" s="3" t="s">
        <v>62</v>
      </c>
      <c r="B24" s="40">
        <v>820</v>
      </c>
      <c r="C24" s="48">
        <f t="shared" si="0"/>
        <v>67.103109656301143</v>
      </c>
    </row>
    <row r="25" spans="1:3" x14ac:dyDescent="0.25">
      <c r="A25" s="3" t="s">
        <v>63</v>
      </c>
      <c r="B25" s="40">
        <v>244</v>
      </c>
      <c r="C25" s="48">
        <f t="shared" si="0"/>
        <v>19.967266775777414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1222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6998</v>
      </c>
      <c r="C30" s="48">
        <f>(B30/($B$33-$B$32)*100)</f>
        <v>78.321208729714613</v>
      </c>
    </row>
    <row r="31" spans="1:3" x14ac:dyDescent="0.25">
      <c r="A31" s="3" t="s">
        <v>73</v>
      </c>
      <c r="B31" s="40">
        <v>1937</v>
      </c>
      <c r="C31" s="48">
        <f>(B31/($B$33-$B$32)*100)</f>
        <v>21.678791270285394</v>
      </c>
    </row>
    <row r="32" spans="1:3" x14ac:dyDescent="0.25">
      <c r="A32" s="3" t="s">
        <v>60</v>
      </c>
      <c r="B32" s="40">
        <v>37</v>
      </c>
      <c r="C32" s="48">
        <v>0</v>
      </c>
    </row>
    <row r="33" spans="1:5" x14ac:dyDescent="0.25">
      <c r="A33" s="3" t="s">
        <v>59</v>
      </c>
      <c r="B33" s="64">
        <f>SUM(B30:B32)</f>
        <v>8972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1672</v>
      </c>
      <c r="C36" s="48">
        <f>(B36/($B$41-$B$40)*100)</f>
        <v>18.648226633950479</v>
      </c>
    </row>
    <row r="37" spans="1:5" x14ac:dyDescent="0.25">
      <c r="A37" s="3" t="s">
        <v>64</v>
      </c>
      <c r="B37" s="54">
        <v>5338</v>
      </c>
      <c r="C37" s="48">
        <f>(B37/($B$41-$B$40)*100)</f>
        <v>59.536024983270131</v>
      </c>
    </row>
    <row r="38" spans="1:5" x14ac:dyDescent="0.25">
      <c r="A38" s="3" t="s">
        <v>65</v>
      </c>
      <c r="B38" s="54">
        <v>1469</v>
      </c>
      <c r="C38" s="48">
        <f>(B38/($B$41-$B$40)*100)</f>
        <v>16.384117778273477</v>
      </c>
    </row>
    <row r="39" spans="1:5" x14ac:dyDescent="0.25">
      <c r="A39" s="3" t="s">
        <v>66</v>
      </c>
      <c r="B39" s="54">
        <v>487</v>
      </c>
      <c r="C39" s="48">
        <f>(B39/($B$41-$B$40)*100)</f>
        <v>5.4316306045059113</v>
      </c>
    </row>
    <row r="40" spans="1:5" x14ac:dyDescent="0.25">
      <c r="A40" s="3" t="s">
        <v>60</v>
      </c>
      <c r="B40" s="54">
        <v>6</v>
      </c>
      <c r="C40" s="48">
        <v>0</v>
      </c>
    </row>
    <row r="41" spans="1:5" x14ac:dyDescent="0.25">
      <c r="A41" s="3" t="s">
        <v>59</v>
      </c>
      <c r="B41" s="54">
        <f>SUM(B35:B40)</f>
        <v>8972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7933</v>
      </c>
      <c r="C44" s="51">
        <f>B44/$B$49*100</f>
        <v>76.081327323295284</v>
      </c>
      <c r="D44" s="56"/>
      <c r="E44" s="56"/>
    </row>
    <row r="45" spans="1:5" x14ac:dyDescent="0.25">
      <c r="A45" s="5" t="s">
        <v>102</v>
      </c>
      <c r="B45" s="55">
        <v>1165</v>
      </c>
      <c r="C45" s="51">
        <f t="shared" ref="C45:C48" si="1">B45/$B$49*100</f>
        <v>11.172916466864869</v>
      </c>
      <c r="D45" s="56"/>
      <c r="E45" s="56"/>
    </row>
    <row r="46" spans="1:5" x14ac:dyDescent="0.25">
      <c r="A46" s="5" t="s">
        <v>103</v>
      </c>
      <c r="B46" s="55">
        <v>98</v>
      </c>
      <c r="C46" s="51">
        <f t="shared" si="1"/>
        <v>0.93986765128992045</v>
      </c>
    </row>
    <row r="47" spans="1:5" x14ac:dyDescent="0.25">
      <c r="A47" s="5" t="s">
        <v>104</v>
      </c>
      <c r="B47" s="55">
        <v>74</v>
      </c>
      <c r="C47" s="51">
        <f t="shared" si="1"/>
        <v>0.70969598158626646</v>
      </c>
      <c r="D47" s="56"/>
      <c r="E47" s="56"/>
    </row>
    <row r="48" spans="1:5" x14ac:dyDescent="0.25">
      <c r="A48" s="5" t="s">
        <v>105</v>
      </c>
      <c r="B48" s="55">
        <v>1157</v>
      </c>
      <c r="C48" s="51">
        <f t="shared" si="1"/>
        <v>11.096192576963652</v>
      </c>
      <c r="D48" s="56"/>
      <c r="E48" s="56"/>
    </row>
    <row r="49" spans="1:5" ht="15.75" thickBot="1" x14ac:dyDescent="0.3">
      <c r="A49" s="17" t="s">
        <v>59</v>
      </c>
      <c r="B49" s="57">
        <f>SUM(B44:B48)</f>
        <v>10427</v>
      </c>
      <c r="C49" s="66">
        <f>SUM(C44:C48)</f>
        <v>100</v>
      </c>
      <c r="D49" s="56"/>
      <c r="E49" s="56"/>
    </row>
    <row r="50" spans="1:5" ht="26.25" customHeight="1" x14ac:dyDescent="0.25">
      <c r="A50" s="71" t="s">
        <v>100</v>
      </c>
      <c r="B50" s="71"/>
      <c r="C50" s="71"/>
      <c r="D50" s="56"/>
      <c r="E50" s="56"/>
    </row>
    <row r="51" spans="1:5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42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 tepehuano del norte,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78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4625</v>
      </c>
      <c r="C5" s="48">
        <f>B5/$B$7*100</f>
        <v>48.338210702341136</v>
      </c>
    </row>
    <row r="6" spans="1:6" x14ac:dyDescent="0.25">
      <c r="A6" s="3" t="s">
        <v>58</v>
      </c>
      <c r="B6" s="40">
        <v>4943</v>
      </c>
      <c r="C6" s="48">
        <f>B6/$B$7*100</f>
        <v>51.661789297658864</v>
      </c>
    </row>
    <row r="7" spans="1:6" x14ac:dyDescent="0.25">
      <c r="A7" s="3" t="s">
        <v>70</v>
      </c>
      <c r="B7" s="64">
        <f>B5+B6</f>
        <v>9568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640</v>
      </c>
      <c r="C10" s="53">
        <f>(B10/($B$13-$B$12))*100</f>
        <v>6.8056146320714594</v>
      </c>
    </row>
    <row r="11" spans="1:6" x14ac:dyDescent="0.25">
      <c r="A11" s="49" t="s">
        <v>68</v>
      </c>
      <c r="B11" s="32">
        <v>8764</v>
      </c>
      <c r="C11" s="53">
        <f>(B11/($B$13-$B$12))*100</f>
        <v>93.194385367928547</v>
      </c>
    </row>
    <row r="12" spans="1:6" x14ac:dyDescent="0.25">
      <c r="A12" s="49" t="s">
        <v>60</v>
      </c>
      <c r="B12" s="40">
        <v>164</v>
      </c>
      <c r="C12" s="48">
        <v>0</v>
      </c>
    </row>
    <row r="13" spans="1:6" x14ac:dyDescent="0.25">
      <c r="A13" s="3" t="s">
        <v>59</v>
      </c>
      <c r="B13" s="64">
        <f>SUM(B10:B12)</f>
        <v>9568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1913</v>
      </c>
      <c r="C16" s="48">
        <f>(B16/($B$19-$B$18)*100)</f>
        <v>77.986139421117002</v>
      </c>
    </row>
    <row r="17" spans="1:4" x14ac:dyDescent="0.25">
      <c r="A17" s="3" t="s">
        <v>69</v>
      </c>
      <c r="B17" s="32">
        <v>540</v>
      </c>
      <c r="C17" s="48">
        <f>(B17/($B$19-$B$18)*100)</f>
        <v>22.013860578883001</v>
      </c>
    </row>
    <row r="18" spans="1:4" x14ac:dyDescent="0.25">
      <c r="A18" s="3" t="s">
        <v>60</v>
      </c>
      <c r="B18" s="40">
        <v>1</v>
      </c>
      <c r="C18" s="48">
        <v>0</v>
      </c>
      <c r="D18" s="33" t="s">
        <v>79</v>
      </c>
    </row>
    <row r="19" spans="1:4" x14ac:dyDescent="0.25">
      <c r="A19" s="3" t="s">
        <v>59</v>
      </c>
      <c r="B19" s="64">
        <f>SUM(B16:B18)</f>
        <v>2454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296</v>
      </c>
      <c r="C22" s="48">
        <f>(B22/($B$27-$B$26))*100</f>
        <v>12.091503267973856</v>
      </c>
    </row>
    <row r="23" spans="1:4" x14ac:dyDescent="0.25">
      <c r="A23" s="3" t="s">
        <v>76</v>
      </c>
      <c r="B23" s="40">
        <v>167</v>
      </c>
      <c r="C23" s="48">
        <f t="shared" ref="C23:C25" si="0">(B23/($B$27-$B$26))*100</f>
        <v>6.8218954248366011</v>
      </c>
    </row>
    <row r="24" spans="1:4" x14ac:dyDescent="0.25">
      <c r="A24" s="3" t="s">
        <v>62</v>
      </c>
      <c r="B24" s="40">
        <v>1800</v>
      </c>
      <c r="C24" s="48">
        <f t="shared" si="0"/>
        <v>73.529411764705884</v>
      </c>
    </row>
    <row r="25" spans="1:4" x14ac:dyDescent="0.25">
      <c r="A25" s="3" t="s">
        <v>63</v>
      </c>
      <c r="B25" s="40">
        <v>185</v>
      </c>
      <c r="C25" s="48">
        <f t="shared" si="0"/>
        <v>7.5571895424836599</v>
      </c>
    </row>
    <row r="26" spans="1:4" x14ac:dyDescent="0.25">
      <c r="A26" s="3" t="s">
        <v>60</v>
      </c>
      <c r="B26" s="40">
        <v>6</v>
      </c>
      <c r="C26" s="48">
        <v>0</v>
      </c>
    </row>
    <row r="27" spans="1:4" x14ac:dyDescent="0.25">
      <c r="A27" s="3" t="s">
        <v>59</v>
      </c>
      <c r="B27" s="64">
        <f>SUM(B22:B26)</f>
        <v>2454</v>
      </c>
      <c r="C27" s="64">
        <f>SUM(C22:C26)</f>
        <v>100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3644</v>
      </c>
      <c r="C30" s="48">
        <f>(B30/($B$33-$B$32)*100)</f>
        <v>58.500561887943491</v>
      </c>
    </row>
    <row r="31" spans="1:4" x14ac:dyDescent="0.25">
      <c r="A31" s="3" t="s">
        <v>73</v>
      </c>
      <c r="B31" s="40">
        <v>2585</v>
      </c>
      <c r="C31" s="48">
        <f>(B31/($B$33-$B$32)*100)</f>
        <v>41.499438112056509</v>
      </c>
    </row>
    <row r="32" spans="1:4" x14ac:dyDescent="0.25">
      <c r="A32" s="3" t="s">
        <v>60</v>
      </c>
      <c r="B32" s="40">
        <v>89</v>
      </c>
      <c r="C32" s="48">
        <v>0</v>
      </c>
    </row>
    <row r="33" spans="1:5" x14ac:dyDescent="0.25">
      <c r="A33" s="3" t="s">
        <v>59</v>
      </c>
      <c r="B33" s="64">
        <f>SUM(B30:B32)</f>
        <v>6318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2706</v>
      </c>
      <c r="C36" s="48">
        <f>(B36/($B$41-$B$40)*100)</f>
        <v>42.87751544921565</v>
      </c>
    </row>
    <row r="37" spans="1:5" x14ac:dyDescent="0.25">
      <c r="A37" s="3" t="s">
        <v>64</v>
      </c>
      <c r="B37" s="54">
        <v>3236</v>
      </c>
      <c r="C37" s="48">
        <f>(B37/($B$41-$B$40)*100)</f>
        <v>51.275550625891299</v>
      </c>
    </row>
    <row r="38" spans="1:5" x14ac:dyDescent="0.25">
      <c r="A38" s="3" t="s">
        <v>65</v>
      </c>
      <c r="B38" s="54">
        <v>311</v>
      </c>
      <c r="C38" s="48">
        <f>(B38/($B$41-$B$40)*100)</f>
        <v>4.9279036602757094</v>
      </c>
    </row>
    <row r="39" spans="1:5" x14ac:dyDescent="0.25">
      <c r="A39" s="3" t="s">
        <v>66</v>
      </c>
      <c r="B39" s="54">
        <v>58</v>
      </c>
      <c r="C39" s="48">
        <f>(B39/($B$41-$B$40)*100)</f>
        <v>0.91903026461733484</v>
      </c>
    </row>
    <row r="40" spans="1:5" x14ac:dyDescent="0.25">
      <c r="A40" s="3" t="s">
        <v>60</v>
      </c>
      <c r="B40" s="54">
        <v>7</v>
      </c>
      <c r="C40" s="48">
        <v>0</v>
      </c>
    </row>
    <row r="41" spans="1:5" x14ac:dyDescent="0.25">
      <c r="A41" s="3" t="s">
        <v>59</v>
      </c>
      <c r="B41" s="54">
        <f>SUM(B35:B40)</f>
        <v>6318</v>
      </c>
      <c r="C41" s="64">
        <f>SUM(C36:C40)</f>
        <v>99.999999999999986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7627</v>
      </c>
      <c r="C44" s="51">
        <f>B44/$B$49*100</f>
        <v>79.713628762541816</v>
      </c>
      <c r="D44" s="56"/>
      <c r="E44" s="56"/>
    </row>
    <row r="45" spans="1:5" x14ac:dyDescent="0.25">
      <c r="A45" s="5" t="s">
        <v>102</v>
      </c>
      <c r="B45" s="55">
        <v>1429</v>
      </c>
      <c r="C45" s="51">
        <f t="shared" ref="C45:C48" si="1">B45/$B$49*100</f>
        <v>14.93520066889632</v>
      </c>
      <c r="D45" s="56"/>
      <c r="E45" s="56"/>
    </row>
    <row r="46" spans="1:5" x14ac:dyDescent="0.25">
      <c r="A46" s="5" t="s">
        <v>103</v>
      </c>
      <c r="B46" s="55">
        <v>48</v>
      </c>
      <c r="C46" s="51">
        <f t="shared" si="1"/>
        <v>0.50167224080267558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464</v>
      </c>
      <c r="C48" s="51">
        <f t="shared" si="1"/>
        <v>4.8494983277591972</v>
      </c>
      <c r="D48" s="56"/>
      <c r="E48" s="56"/>
    </row>
    <row r="49" spans="1:5" ht="15.75" thickBot="1" x14ac:dyDescent="0.3">
      <c r="A49" s="17" t="s">
        <v>59</v>
      </c>
      <c r="B49" s="57">
        <f>SUM(B44:B48)</f>
        <v>9568</v>
      </c>
      <c r="C49" s="66">
        <f>SUM(C44:C48)</f>
        <v>100</v>
      </c>
      <c r="D49" s="56"/>
      <c r="E49" s="56"/>
    </row>
    <row r="50" spans="1:5" ht="27" customHeight="1" x14ac:dyDescent="0.25">
      <c r="A50" s="71" t="s">
        <v>100</v>
      </c>
      <c r="B50" s="71"/>
      <c r="C50" s="71"/>
      <c r="D50" s="56"/>
      <c r="E50" s="56"/>
    </row>
    <row r="51" spans="1:5" ht="12.7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40.425781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 tepehuano del sur,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80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17958</v>
      </c>
      <c r="C5" s="48">
        <f>B5/$B$7*100</f>
        <v>49.142106559395785</v>
      </c>
    </row>
    <row r="6" spans="1:6" x14ac:dyDescent="0.25">
      <c r="A6" s="3" t="s">
        <v>58</v>
      </c>
      <c r="B6" s="40">
        <v>18585</v>
      </c>
      <c r="C6" s="48">
        <f>B6/$B$7*100</f>
        <v>50.857893440604215</v>
      </c>
    </row>
    <row r="7" spans="1:6" x14ac:dyDescent="0.25">
      <c r="A7" s="3" t="s">
        <v>70</v>
      </c>
      <c r="B7" s="64">
        <f>B5+B6</f>
        <v>36543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7067</v>
      </c>
      <c r="C10" s="53">
        <f>(B10/($B$13-$B$12))*100</f>
        <v>19.711042311661505</v>
      </c>
    </row>
    <row r="11" spans="1:6" x14ac:dyDescent="0.25">
      <c r="A11" s="49" t="s">
        <v>68</v>
      </c>
      <c r="B11" s="32">
        <v>28786</v>
      </c>
      <c r="C11" s="53">
        <f>(B11/($B$13-$B$12))*100</f>
        <v>80.288957688338485</v>
      </c>
    </row>
    <row r="12" spans="1:6" x14ac:dyDescent="0.25">
      <c r="A12" s="49" t="s">
        <v>60</v>
      </c>
      <c r="B12" s="40">
        <v>690</v>
      </c>
      <c r="C12" s="48">
        <v>0</v>
      </c>
    </row>
    <row r="13" spans="1:6" x14ac:dyDescent="0.25">
      <c r="A13" s="3" t="s">
        <v>59</v>
      </c>
      <c r="B13" s="64">
        <f>SUM(B10:B12)</f>
        <v>36543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8936</v>
      </c>
      <c r="C16" s="48">
        <f>(B16/($B$19-$B$18)*100)</f>
        <v>91.090723751274211</v>
      </c>
    </row>
    <row r="17" spans="1:3" x14ac:dyDescent="0.25">
      <c r="A17" s="3" t="s">
        <v>69</v>
      </c>
      <c r="B17" s="32">
        <v>874</v>
      </c>
      <c r="C17" s="48">
        <f>(B17/($B$19-$B$18)*100)</f>
        <v>8.9092762487257904</v>
      </c>
    </row>
    <row r="18" spans="1:3" x14ac:dyDescent="0.25">
      <c r="A18" s="3" t="s">
        <v>60</v>
      </c>
      <c r="B18" s="40">
        <v>13</v>
      </c>
      <c r="C18" s="48">
        <v>0</v>
      </c>
    </row>
    <row r="19" spans="1:3" x14ac:dyDescent="0.25">
      <c r="A19" s="3" t="s">
        <v>59</v>
      </c>
      <c r="B19" s="64">
        <f>SUM(B16:B18)</f>
        <v>9823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527</v>
      </c>
      <c r="C22" s="48">
        <f>(B22/($B$27-$B$26))*100</f>
        <v>5.3802960694231752</v>
      </c>
    </row>
    <row r="23" spans="1:3" x14ac:dyDescent="0.25">
      <c r="A23" s="3" t="s">
        <v>76</v>
      </c>
      <c r="B23" s="40">
        <v>877</v>
      </c>
      <c r="C23" s="48">
        <f t="shared" ref="C23:C25" si="0">(B23/($B$27-$B$26))*100</f>
        <v>8.9535477284328735</v>
      </c>
    </row>
    <row r="24" spans="1:3" x14ac:dyDescent="0.25">
      <c r="A24" s="3" t="s">
        <v>62</v>
      </c>
      <c r="B24" s="40">
        <v>7217</v>
      </c>
      <c r="C24" s="48">
        <f t="shared" si="0"/>
        <v>73.68044920877999</v>
      </c>
    </row>
    <row r="25" spans="1:3" x14ac:dyDescent="0.25">
      <c r="A25" s="3" t="s">
        <v>63</v>
      </c>
      <c r="B25" s="40">
        <v>1174</v>
      </c>
      <c r="C25" s="48">
        <f t="shared" si="0"/>
        <v>11.98570699336396</v>
      </c>
    </row>
    <row r="26" spans="1:3" x14ac:dyDescent="0.25">
      <c r="A26" s="3" t="s">
        <v>60</v>
      </c>
      <c r="B26" s="40">
        <v>28</v>
      </c>
      <c r="C26" s="48">
        <v>0</v>
      </c>
    </row>
    <row r="27" spans="1:3" x14ac:dyDescent="0.25">
      <c r="A27" s="3" t="s">
        <v>59</v>
      </c>
      <c r="B27" s="64">
        <f>SUM(B22:B26)</f>
        <v>9823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16627</v>
      </c>
      <c r="C30" s="48">
        <f>(B30/($B$33-$B$32)*100)</f>
        <v>73.015106270858951</v>
      </c>
    </row>
    <row r="31" spans="1:3" x14ac:dyDescent="0.25">
      <c r="A31" s="3" t="s">
        <v>73</v>
      </c>
      <c r="B31" s="40">
        <v>6145</v>
      </c>
      <c r="C31" s="48">
        <f>(B31/($B$33-$B$32)*100)</f>
        <v>26.984893729141053</v>
      </c>
    </row>
    <row r="32" spans="1:3" x14ac:dyDescent="0.25">
      <c r="A32" s="3" t="s">
        <v>60</v>
      </c>
      <c r="B32" s="40">
        <v>406</v>
      </c>
      <c r="C32" s="48">
        <v>0</v>
      </c>
    </row>
    <row r="33" spans="1:5" x14ac:dyDescent="0.25">
      <c r="A33" s="3" t="s">
        <v>59</v>
      </c>
      <c r="B33" s="64">
        <f>SUM(B30:B32)</f>
        <v>23178</v>
      </c>
      <c r="C33" s="64">
        <f>SUM(C30:C32)</f>
        <v>100</v>
      </c>
    </row>
    <row r="34" spans="1:5" x14ac:dyDescent="0.25">
      <c r="B34" s="40"/>
      <c r="C34" s="48"/>
    </row>
    <row r="35" spans="1:5" ht="15.75" customHeight="1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6535</v>
      </c>
      <c r="C36" s="48">
        <f>(B36/($B$41-$B$40)*100)</f>
        <v>28.217971415000648</v>
      </c>
    </row>
    <row r="37" spans="1:5" x14ac:dyDescent="0.25">
      <c r="A37" s="3" t="s">
        <v>64</v>
      </c>
      <c r="B37" s="54">
        <v>12444</v>
      </c>
      <c r="C37" s="48">
        <f>(B37/($B$41-$B$40)*100)</f>
        <v>53.732890021158084</v>
      </c>
    </row>
    <row r="38" spans="1:5" x14ac:dyDescent="0.25">
      <c r="A38" s="3" t="s">
        <v>65</v>
      </c>
      <c r="B38" s="54">
        <v>3029</v>
      </c>
      <c r="C38" s="48">
        <f>(B38/($B$41-$B$40)*100)</f>
        <v>13.079148495185459</v>
      </c>
    </row>
    <row r="39" spans="1:5" x14ac:dyDescent="0.25">
      <c r="A39" s="3" t="s">
        <v>66</v>
      </c>
      <c r="B39" s="54">
        <v>1151</v>
      </c>
      <c r="C39" s="48">
        <f>(B39/($B$41-$B$40)*100)</f>
        <v>4.9699900686558145</v>
      </c>
    </row>
    <row r="40" spans="1:5" x14ac:dyDescent="0.25">
      <c r="A40" s="3" t="s">
        <v>60</v>
      </c>
      <c r="B40" s="54">
        <v>19</v>
      </c>
      <c r="C40" s="48">
        <v>0</v>
      </c>
    </row>
    <row r="41" spans="1:5" x14ac:dyDescent="0.25">
      <c r="A41" s="3" t="s">
        <v>59</v>
      </c>
      <c r="B41" s="54">
        <f>SUM(B35:B40)</f>
        <v>23178</v>
      </c>
      <c r="C41" s="64">
        <f>SUM(C36:C40)</f>
        <v>100.00000000000001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ht="15" customHeight="1" x14ac:dyDescent="0.25">
      <c r="A44" s="5" t="s">
        <v>101</v>
      </c>
      <c r="B44" s="55">
        <v>32664</v>
      </c>
      <c r="C44" s="51">
        <f>B44/$B$49*100</f>
        <v>89.385107955011904</v>
      </c>
      <c r="D44" s="56"/>
      <c r="E44" s="56"/>
    </row>
    <row r="45" spans="1:5" x14ac:dyDescent="0.25">
      <c r="A45" s="5" t="s">
        <v>102</v>
      </c>
      <c r="B45" s="55">
        <v>229</v>
      </c>
      <c r="C45" s="51">
        <f t="shared" ref="C45:C48" si="1">B45/$B$49*100</f>
        <v>0.6266590044604986</v>
      </c>
      <c r="D45" s="56"/>
      <c r="E45" s="56"/>
    </row>
    <row r="46" spans="1:5" x14ac:dyDescent="0.25">
      <c r="A46" s="5" t="s">
        <v>103</v>
      </c>
      <c r="B46" s="55">
        <v>501</v>
      </c>
      <c r="C46" s="51">
        <f t="shared" si="1"/>
        <v>1.3709876036450208</v>
      </c>
    </row>
    <row r="47" spans="1:5" x14ac:dyDescent="0.25">
      <c r="A47" s="5" t="s">
        <v>104</v>
      </c>
      <c r="B47" s="55">
        <v>12</v>
      </c>
      <c r="C47" s="51">
        <f t="shared" si="1"/>
        <v>3.2838026434611277E-2</v>
      </c>
      <c r="D47" s="56"/>
      <c r="E47" s="56"/>
    </row>
    <row r="48" spans="1:5" x14ac:dyDescent="0.25">
      <c r="A48" s="5" t="s">
        <v>105</v>
      </c>
      <c r="B48" s="55">
        <v>3137</v>
      </c>
      <c r="C48" s="51">
        <f t="shared" si="1"/>
        <v>8.584407410447966</v>
      </c>
      <c r="D48" s="56"/>
      <c r="E48" s="56"/>
    </row>
    <row r="49" spans="1:5" ht="15.75" thickBot="1" x14ac:dyDescent="0.3">
      <c r="A49" s="17" t="s">
        <v>59</v>
      </c>
      <c r="B49" s="57">
        <f>SUM(B44:B48)</f>
        <v>36543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texistepequeño,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26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238</v>
      </c>
      <c r="C5" s="48">
        <f>B5/$B$7*100</f>
        <v>52.307692307692314</v>
      </c>
    </row>
    <row r="6" spans="1:6" x14ac:dyDescent="0.25">
      <c r="A6" s="3" t="s">
        <v>58</v>
      </c>
      <c r="B6" s="40">
        <v>217</v>
      </c>
      <c r="C6" s="48">
        <f>B6/$B$7*100</f>
        <v>47.692307692307693</v>
      </c>
    </row>
    <row r="7" spans="1:6" x14ac:dyDescent="0.25">
      <c r="A7" s="3" t="s">
        <v>70</v>
      </c>
      <c r="B7" s="64">
        <f>B5+B6</f>
        <v>455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405</v>
      </c>
      <c r="C11" s="53">
        <f>(B11/($B$13-$B$12))*100</f>
        <v>100</v>
      </c>
    </row>
    <row r="12" spans="1:6" x14ac:dyDescent="0.25">
      <c r="A12" s="49" t="s">
        <v>60</v>
      </c>
      <c r="B12" s="40">
        <v>50</v>
      </c>
      <c r="C12" s="48">
        <v>0</v>
      </c>
    </row>
    <row r="13" spans="1:6" x14ac:dyDescent="0.25">
      <c r="A13" s="3" t="s">
        <v>59</v>
      </c>
      <c r="B13" s="64">
        <f>SUM(B10:B12)</f>
        <v>455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8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2</v>
      </c>
      <c r="C23" s="48">
        <f t="shared" ref="C23:C25" si="0">(B23/($B$27-$B$26))*100</f>
        <v>25</v>
      </c>
    </row>
    <row r="24" spans="1:3" x14ac:dyDescent="0.25">
      <c r="A24" s="3" t="s">
        <v>62</v>
      </c>
      <c r="B24" s="40">
        <v>4</v>
      </c>
      <c r="C24" s="48">
        <f t="shared" si="0"/>
        <v>50</v>
      </c>
    </row>
    <row r="25" spans="1:3" x14ac:dyDescent="0.25">
      <c r="A25" s="3" t="s">
        <v>63</v>
      </c>
      <c r="B25" s="40">
        <v>2</v>
      </c>
      <c r="C25" s="48">
        <f t="shared" si="0"/>
        <v>25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224</v>
      </c>
      <c r="C30" s="48">
        <f>(B30/($B$33-$B$32)*100)</f>
        <v>51.494252873563219</v>
      </c>
    </row>
    <row r="31" spans="1:3" x14ac:dyDescent="0.25">
      <c r="A31" s="3" t="s">
        <v>73</v>
      </c>
      <c r="B31" s="40">
        <v>211</v>
      </c>
      <c r="C31" s="48">
        <f>(B31/($B$33-$B$32)*100)</f>
        <v>48.505747126436781</v>
      </c>
    </row>
    <row r="32" spans="1:3" x14ac:dyDescent="0.25">
      <c r="A32" s="3" t="s">
        <v>60</v>
      </c>
      <c r="B32" s="40">
        <v>12</v>
      </c>
      <c r="C32" s="48">
        <v>0</v>
      </c>
    </row>
    <row r="33" spans="1:5" x14ac:dyDescent="0.25">
      <c r="A33" s="3" t="s">
        <v>59</v>
      </c>
      <c r="B33" s="64">
        <f>SUM(B30:B32)</f>
        <v>447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266</v>
      </c>
      <c r="C36" s="48">
        <f>(B36/($B$41-$B$40)*100)</f>
        <v>59.507829977628631</v>
      </c>
    </row>
    <row r="37" spans="1:5" x14ac:dyDescent="0.25">
      <c r="A37" s="3" t="s">
        <v>64</v>
      </c>
      <c r="B37" s="54">
        <v>160</v>
      </c>
      <c r="C37" s="48">
        <f>(B37/($B$41-$B$40)*100)</f>
        <v>35.794183445190157</v>
      </c>
    </row>
    <row r="38" spans="1:5" x14ac:dyDescent="0.25">
      <c r="A38" s="3" t="s">
        <v>65</v>
      </c>
      <c r="B38" s="54">
        <v>8</v>
      </c>
      <c r="C38" s="48">
        <f>(B38/($B$41-$B$40)*100)</f>
        <v>1.7897091722595078</v>
      </c>
    </row>
    <row r="39" spans="1:5" x14ac:dyDescent="0.25">
      <c r="A39" s="3" t="s">
        <v>66</v>
      </c>
      <c r="B39" s="54">
        <v>13</v>
      </c>
      <c r="C39" s="48">
        <f>(B39/($B$41-$B$40)*100)</f>
        <v>2.9082774049217002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447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35</v>
      </c>
      <c r="C44" s="51">
        <f>B44/$B$49*100</f>
        <v>7.6923076923076925</v>
      </c>
      <c r="D44" s="56"/>
      <c r="E44" s="56"/>
    </row>
    <row r="45" spans="1:5" x14ac:dyDescent="0.25">
      <c r="A45" s="5" t="s">
        <v>102</v>
      </c>
      <c r="B45" s="55">
        <v>420</v>
      </c>
      <c r="C45" s="51">
        <f t="shared" ref="C45:C48" si="1">B45/$B$49*100</f>
        <v>92.307692307692307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0</v>
      </c>
      <c r="C48" s="51">
        <f t="shared" si="1"/>
        <v>0</v>
      </c>
      <c r="D48" s="56"/>
      <c r="E48" s="56"/>
    </row>
    <row r="49" spans="1:5" ht="15.75" thickBot="1" x14ac:dyDescent="0.3">
      <c r="A49" s="17" t="s">
        <v>59</v>
      </c>
      <c r="B49" s="57">
        <f>SUM(B44:B48)</f>
        <v>455</v>
      </c>
      <c r="C49" s="66">
        <f>SUM(C44:C48)</f>
        <v>100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9.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tojolabal,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33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27633</v>
      </c>
      <c r="C5" s="48">
        <f>B5/$B$7*100</f>
        <v>49.84127556725948</v>
      </c>
    </row>
    <row r="6" spans="1:6" x14ac:dyDescent="0.25">
      <c r="A6" s="3" t="s">
        <v>58</v>
      </c>
      <c r="B6" s="40">
        <v>27809</v>
      </c>
      <c r="C6" s="48">
        <f>B6/$B$7*100</f>
        <v>50.15872443274052</v>
      </c>
    </row>
    <row r="7" spans="1:6" x14ac:dyDescent="0.25">
      <c r="A7" s="3" t="s">
        <v>70</v>
      </c>
      <c r="B7" s="64">
        <f>B5+B6</f>
        <v>55442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9251</v>
      </c>
      <c r="C10" s="53">
        <f>(B10/($B$13-$B$12))*100</f>
        <v>16.885700726462964</v>
      </c>
    </row>
    <row r="11" spans="1:6" x14ac:dyDescent="0.25">
      <c r="A11" s="49" t="s">
        <v>68</v>
      </c>
      <c r="B11" s="32">
        <v>45535</v>
      </c>
      <c r="C11" s="53">
        <f>(B11/($B$13-$B$12))*100</f>
        <v>83.114299273537043</v>
      </c>
    </row>
    <row r="12" spans="1:6" x14ac:dyDescent="0.25">
      <c r="A12" s="49" t="s">
        <v>60</v>
      </c>
      <c r="B12" s="40">
        <v>656</v>
      </c>
      <c r="C12" s="48">
        <v>0</v>
      </c>
    </row>
    <row r="13" spans="1:6" x14ac:dyDescent="0.25">
      <c r="A13" s="3" t="s">
        <v>59</v>
      </c>
      <c r="B13" s="64">
        <f>SUM(B10:B12)</f>
        <v>55442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10790</v>
      </c>
      <c r="C16" s="48">
        <f>(B16/($B$19-$B$18)*100)</f>
        <v>88.182412553121935</v>
      </c>
    </row>
    <row r="17" spans="1:4" x14ac:dyDescent="0.25">
      <c r="A17" s="3" t="s">
        <v>69</v>
      </c>
      <c r="B17" s="32">
        <v>1446</v>
      </c>
      <c r="C17" s="48">
        <f>(B17/($B$19-$B$18)*100)</f>
        <v>11.817587446878065</v>
      </c>
    </row>
    <row r="18" spans="1:4" x14ac:dyDescent="0.25">
      <c r="A18" s="3" t="s">
        <v>60</v>
      </c>
      <c r="B18" s="40">
        <v>7</v>
      </c>
      <c r="C18" s="48">
        <v>0</v>
      </c>
    </row>
    <row r="19" spans="1:4" x14ac:dyDescent="0.25">
      <c r="A19" s="3" t="s">
        <v>59</v>
      </c>
      <c r="B19" s="64">
        <f>SUM(B16:B18)</f>
        <v>12243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578</v>
      </c>
      <c r="C22" s="48">
        <f>(B22/($B$27-$B$26))*100</f>
        <v>4.7287899860917939</v>
      </c>
    </row>
    <row r="23" spans="1:4" x14ac:dyDescent="0.25">
      <c r="A23" s="3" t="s">
        <v>76</v>
      </c>
      <c r="B23" s="40">
        <v>1390</v>
      </c>
      <c r="C23" s="48">
        <f t="shared" ref="C23:C25" si="0">(B23/($B$27-$B$26))*100</f>
        <v>11.372003599770924</v>
      </c>
    </row>
    <row r="24" spans="1:4" x14ac:dyDescent="0.25">
      <c r="A24" s="3" t="s">
        <v>62</v>
      </c>
      <c r="B24" s="40">
        <v>9128</v>
      </c>
      <c r="C24" s="48">
        <f t="shared" si="0"/>
        <v>74.67888407101367</v>
      </c>
    </row>
    <row r="25" spans="1:4" x14ac:dyDescent="0.25">
      <c r="A25" s="3" t="s">
        <v>63</v>
      </c>
      <c r="B25" s="40">
        <v>1127</v>
      </c>
      <c r="C25" s="48">
        <f t="shared" si="0"/>
        <v>9.2203223431236196</v>
      </c>
    </row>
    <row r="26" spans="1:4" x14ac:dyDescent="0.25">
      <c r="A26" s="3" t="s">
        <v>60</v>
      </c>
      <c r="B26" s="40">
        <v>20</v>
      </c>
      <c r="C26" s="48">
        <v>0</v>
      </c>
    </row>
    <row r="27" spans="1:4" x14ac:dyDescent="0.25">
      <c r="A27" s="3" t="s">
        <v>59</v>
      </c>
      <c r="B27" s="64">
        <f>SUM(B22:B26)</f>
        <v>12243</v>
      </c>
      <c r="C27" s="64">
        <f>SUM(C22:C26)</f>
        <v>100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27869</v>
      </c>
      <c r="C30" s="48">
        <f>(B30/($B$33-$B$32)*100)</f>
        <v>71.372960790841816</v>
      </c>
    </row>
    <row r="31" spans="1:4" x14ac:dyDescent="0.25">
      <c r="A31" s="3" t="s">
        <v>73</v>
      </c>
      <c r="B31" s="40">
        <v>11178</v>
      </c>
      <c r="C31" s="48">
        <f>(B31/($B$33-$B$32)*100)</f>
        <v>28.627039209158195</v>
      </c>
      <c r="D31" s="33" t="s">
        <v>79</v>
      </c>
    </row>
    <row r="32" spans="1:4" x14ac:dyDescent="0.25">
      <c r="A32" s="3" t="s">
        <v>60</v>
      </c>
      <c r="B32" s="40">
        <v>395</v>
      </c>
      <c r="C32" s="48">
        <v>0</v>
      </c>
    </row>
    <row r="33" spans="1:5" x14ac:dyDescent="0.25">
      <c r="A33" s="3" t="s">
        <v>59</v>
      </c>
      <c r="B33" s="64">
        <f>SUM(B30:B32)</f>
        <v>39442</v>
      </c>
      <c r="C33" s="64">
        <f>SUM(C30:C32)</f>
        <v>100.00000000000001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9292</v>
      </c>
      <c r="C36" s="48">
        <f>(B36/($B$41-$B$40)*100)</f>
        <v>23.584354932866315</v>
      </c>
    </row>
    <row r="37" spans="1:5" x14ac:dyDescent="0.25">
      <c r="A37" s="3" t="s">
        <v>64</v>
      </c>
      <c r="B37" s="54">
        <v>26587</v>
      </c>
      <c r="C37" s="48">
        <f>(B37/($B$41-$B$40)*100)</f>
        <v>67.481408157567444</v>
      </c>
    </row>
    <row r="38" spans="1:5" x14ac:dyDescent="0.25">
      <c r="A38" s="3" t="s">
        <v>65</v>
      </c>
      <c r="B38" s="54">
        <v>2658</v>
      </c>
      <c r="C38" s="48">
        <f>(B38/($B$41-$B$40)*100)</f>
        <v>6.7463641209167742</v>
      </c>
    </row>
    <row r="39" spans="1:5" x14ac:dyDescent="0.25">
      <c r="A39" s="3" t="s">
        <v>66</v>
      </c>
      <c r="B39" s="54">
        <v>862</v>
      </c>
      <c r="C39" s="48">
        <f>(B39/($B$41-$B$40)*100)</f>
        <v>2.1878727886494578</v>
      </c>
    </row>
    <row r="40" spans="1:5" x14ac:dyDescent="0.25">
      <c r="A40" s="3" t="s">
        <v>60</v>
      </c>
      <c r="B40" s="54">
        <v>43</v>
      </c>
      <c r="C40" s="48">
        <v>0</v>
      </c>
    </row>
    <row r="41" spans="1:5" x14ac:dyDescent="0.25">
      <c r="A41" s="3" t="s">
        <v>59</v>
      </c>
      <c r="B41" s="54">
        <f>SUM(B35:B40)</f>
        <v>39442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45308</v>
      </c>
      <c r="C44" s="51">
        <f>B44/$B$49*100</f>
        <v>81.721438620540383</v>
      </c>
      <c r="D44" s="56"/>
      <c r="E44" s="56"/>
    </row>
    <row r="45" spans="1:5" x14ac:dyDescent="0.25">
      <c r="A45" s="5" t="s">
        <v>102</v>
      </c>
      <c r="B45" s="55">
        <v>4375</v>
      </c>
      <c r="C45" s="51">
        <f t="shared" ref="C45:C48" si="1">B45/$B$49*100</f>
        <v>7.8911294686338884</v>
      </c>
      <c r="D45" s="56"/>
      <c r="E45" s="56"/>
    </row>
    <row r="46" spans="1:5" x14ac:dyDescent="0.25">
      <c r="A46" s="5" t="s">
        <v>103</v>
      </c>
      <c r="B46" s="55">
        <v>2489</v>
      </c>
      <c r="C46" s="51">
        <f t="shared" si="1"/>
        <v>4.4893762851267986</v>
      </c>
    </row>
    <row r="47" spans="1:5" x14ac:dyDescent="0.25">
      <c r="A47" s="5" t="s">
        <v>104</v>
      </c>
      <c r="B47" s="55">
        <v>2646</v>
      </c>
      <c r="C47" s="51">
        <f t="shared" si="1"/>
        <v>4.7725551026297754</v>
      </c>
      <c r="D47" s="56"/>
      <c r="E47" s="56"/>
    </row>
    <row r="48" spans="1:5" x14ac:dyDescent="0.25">
      <c r="A48" s="5" t="s">
        <v>105</v>
      </c>
      <c r="B48" s="55">
        <v>624</v>
      </c>
      <c r="C48" s="51">
        <f t="shared" si="1"/>
        <v>1.1255005230691535</v>
      </c>
      <c r="D48" s="56"/>
      <c r="E48" s="56"/>
    </row>
    <row r="49" spans="1:5" ht="15.75" thickBot="1" x14ac:dyDescent="0.3">
      <c r="A49" s="17" t="s">
        <v>59</v>
      </c>
      <c r="B49" s="57">
        <f>SUM(B44:B48)</f>
        <v>55442</v>
      </c>
      <c r="C49" s="66">
        <f>SUM(C44:C48)</f>
        <v>100</v>
      </c>
      <c r="D49" s="56"/>
      <c r="E49" s="56"/>
    </row>
    <row r="50" spans="1:5" ht="22.5" customHeight="1" x14ac:dyDescent="0.25">
      <c r="A50" s="71" t="s">
        <v>100</v>
      </c>
      <c r="B50" s="71"/>
      <c r="C50" s="71"/>
      <c r="D50" s="56"/>
      <c r="E50" s="56"/>
    </row>
    <row r="51" spans="1:5" ht="19.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cucapá,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88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129</v>
      </c>
      <c r="C5" s="48">
        <f>B5/$B$7*100</f>
        <v>46.402877697841724</v>
      </c>
    </row>
    <row r="6" spans="1:6" x14ac:dyDescent="0.25">
      <c r="A6" s="3" t="s">
        <v>58</v>
      </c>
      <c r="B6" s="40">
        <v>149</v>
      </c>
      <c r="C6" s="48">
        <f>B6/$B$7*100</f>
        <v>53.597122302158276</v>
      </c>
    </row>
    <row r="7" spans="1:6" x14ac:dyDescent="0.25">
      <c r="A7" s="3" t="s">
        <v>70</v>
      </c>
      <c r="B7" s="64">
        <f>B5+B6</f>
        <v>278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</v>
      </c>
      <c r="C10" s="53">
        <f>(B10/($B$13-$B$12))*100</f>
        <v>0.36231884057971014</v>
      </c>
    </row>
    <row r="11" spans="1:6" x14ac:dyDescent="0.25">
      <c r="A11" s="49" t="s">
        <v>68</v>
      </c>
      <c r="B11" s="32">
        <v>275</v>
      </c>
      <c r="C11" s="53">
        <f>(B11/($B$13-$B$12))*100</f>
        <v>99.637681159420282</v>
      </c>
    </row>
    <row r="12" spans="1:6" x14ac:dyDescent="0.25">
      <c r="A12" s="49" t="s">
        <v>60</v>
      </c>
      <c r="B12" s="40">
        <v>2</v>
      </c>
      <c r="C12" s="48">
        <v>0</v>
      </c>
    </row>
    <row r="13" spans="1:6" x14ac:dyDescent="0.25">
      <c r="A13" s="3" t="s">
        <v>59</v>
      </c>
      <c r="B13" s="64">
        <f>SUM(B10:B12)</f>
        <v>278</v>
      </c>
      <c r="C13" s="64">
        <f>SUM(C10:C12)</f>
        <v>99.999999999999986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49</v>
      </c>
      <c r="C16" s="48">
        <f>(B16/($B$19-$B$18)*100)</f>
        <v>100</v>
      </c>
    </row>
    <row r="17" spans="1:3" x14ac:dyDescent="0.25">
      <c r="A17" s="3" t="s">
        <v>69</v>
      </c>
      <c r="B17" s="32">
        <v>0</v>
      </c>
      <c r="C17" s="48">
        <f>(B17/($B$19-$B$18)*100)</f>
        <v>0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49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0</v>
      </c>
      <c r="C22" s="48">
        <f>(B22/($B$27-$B$26))*100</f>
        <v>0</v>
      </c>
    </row>
    <row r="23" spans="1:3" x14ac:dyDescent="0.25">
      <c r="A23" s="3" t="s">
        <v>76</v>
      </c>
      <c r="B23" s="40">
        <v>0</v>
      </c>
      <c r="C23" s="48">
        <f t="shared" ref="C23:C25" si="0">(B23/($B$27-$B$26))*100</f>
        <v>0</v>
      </c>
    </row>
    <row r="24" spans="1:3" x14ac:dyDescent="0.25">
      <c r="A24" s="3" t="s">
        <v>62</v>
      </c>
      <c r="B24" s="40">
        <v>10</v>
      </c>
      <c r="C24" s="48">
        <f t="shared" si="0"/>
        <v>20.408163265306122</v>
      </c>
    </row>
    <row r="25" spans="1:3" x14ac:dyDescent="0.25">
      <c r="A25" s="3" t="s">
        <v>63</v>
      </c>
      <c r="B25" s="40">
        <v>39</v>
      </c>
      <c r="C25" s="48">
        <f t="shared" si="0"/>
        <v>79.591836734693871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49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213</v>
      </c>
      <c r="C30" s="48">
        <f>(B30/($B$33-$B$32)*100)</f>
        <v>93.421052631578945</v>
      </c>
    </row>
    <row r="31" spans="1:3" x14ac:dyDescent="0.25">
      <c r="A31" s="3" t="s">
        <v>73</v>
      </c>
      <c r="B31" s="40">
        <v>15</v>
      </c>
      <c r="C31" s="48">
        <f>(B31/($B$33-$B$32)*100)</f>
        <v>6.5789473684210522</v>
      </c>
    </row>
    <row r="32" spans="1:3" x14ac:dyDescent="0.25">
      <c r="A32" s="3" t="s">
        <v>60</v>
      </c>
      <c r="B32" s="40">
        <v>1</v>
      </c>
      <c r="C32" s="48">
        <v>0</v>
      </c>
    </row>
    <row r="33" spans="1:5" x14ac:dyDescent="0.25">
      <c r="A33" s="3" t="s">
        <v>59</v>
      </c>
      <c r="B33" s="40">
        <f>SUM(B30:B32)</f>
        <v>229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5</v>
      </c>
      <c r="C36" s="48">
        <f>(B36/($B$41-$B$40)*100)</f>
        <v>2.1834061135371177</v>
      </c>
    </row>
    <row r="37" spans="1:5" x14ac:dyDescent="0.25">
      <c r="A37" s="3" t="s">
        <v>64</v>
      </c>
      <c r="B37" s="54">
        <v>71</v>
      </c>
      <c r="C37" s="48">
        <f>(B37/($B$41-$B$40)*100)</f>
        <v>31.004366812227076</v>
      </c>
    </row>
    <row r="38" spans="1:5" x14ac:dyDescent="0.25">
      <c r="A38" s="3" t="s">
        <v>65</v>
      </c>
      <c r="B38" s="54">
        <v>44</v>
      </c>
      <c r="C38" s="48">
        <f>(B38/($B$41-$B$40)*100)</f>
        <v>19.213973799126638</v>
      </c>
    </row>
    <row r="39" spans="1:5" x14ac:dyDescent="0.25">
      <c r="A39" s="3" t="s">
        <v>66</v>
      </c>
      <c r="B39" s="54">
        <v>109</v>
      </c>
      <c r="C39" s="48">
        <f>(B39/($B$41-$B$40)*100)</f>
        <v>47.598253275109172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229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193</v>
      </c>
      <c r="C44" s="51">
        <f>B44/$B$49*100</f>
        <v>69.42446043165468</v>
      </c>
      <c r="D44" s="56"/>
      <c r="E44" s="56"/>
    </row>
    <row r="45" spans="1:5" x14ac:dyDescent="0.25">
      <c r="A45" s="5" t="s">
        <v>102</v>
      </c>
      <c r="B45" s="55">
        <v>11</v>
      </c>
      <c r="C45" s="51">
        <f t="shared" ref="C45:C48" si="1">B45/$B$49*100</f>
        <v>3.9568345323741005</v>
      </c>
      <c r="D45" s="56"/>
      <c r="E45" s="56"/>
    </row>
    <row r="46" spans="1:5" x14ac:dyDescent="0.25">
      <c r="A46" s="5" t="s">
        <v>103</v>
      </c>
      <c r="B46" s="55">
        <v>0</v>
      </c>
      <c r="C46" s="51">
        <f t="shared" si="1"/>
        <v>0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74</v>
      </c>
      <c r="C48" s="51">
        <f t="shared" si="1"/>
        <v>26.618705035971225</v>
      </c>
      <c r="D48" s="56"/>
      <c r="E48" s="56"/>
    </row>
    <row r="49" spans="1:5" ht="15.75" thickBot="1" x14ac:dyDescent="0.3">
      <c r="A49" s="17" t="s">
        <v>59</v>
      </c>
      <c r="B49" s="57">
        <f>SUM(B44:B48)</f>
        <v>278</v>
      </c>
      <c r="C49" s="66">
        <f>SUM(C44:C48)</f>
        <v>100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ht="23.25" customHeight="1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totonaco,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27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129691</v>
      </c>
      <c r="C5" s="48">
        <f>B5/$B$7*100</f>
        <v>48.45816130177294</v>
      </c>
    </row>
    <row r="6" spans="1:6" x14ac:dyDescent="0.25">
      <c r="A6" s="3" t="s">
        <v>58</v>
      </c>
      <c r="B6" s="40">
        <v>137944</v>
      </c>
      <c r="C6" s="48">
        <f>B6/$B$7*100</f>
        <v>51.54183869822706</v>
      </c>
    </row>
    <row r="7" spans="1:6" x14ac:dyDescent="0.25">
      <c r="A7" s="3" t="s">
        <v>70</v>
      </c>
      <c r="B7" s="64">
        <f>B5+B6</f>
        <v>267635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26234</v>
      </c>
      <c r="C10" s="53">
        <f>(B10/($B$13-$B$12))*100</f>
        <v>9.9886916161850756</v>
      </c>
    </row>
    <row r="11" spans="1:6" x14ac:dyDescent="0.25">
      <c r="A11" s="49" t="s">
        <v>68</v>
      </c>
      <c r="B11" s="32">
        <v>236403</v>
      </c>
      <c r="C11" s="53">
        <f>(B11/($B$13-$B$12))*100</f>
        <v>90.011308383814921</v>
      </c>
    </row>
    <row r="12" spans="1:6" x14ac:dyDescent="0.25">
      <c r="A12" s="49" t="s">
        <v>60</v>
      </c>
      <c r="B12" s="40">
        <v>4998</v>
      </c>
      <c r="C12" s="48">
        <v>0</v>
      </c>
    </row>
    <row r="13" spans="1:6" x14ac:dyDescent="0.25">
      <c r="A13" s="3" t="s">
        <v>59</v>
      </c>
      <c r="B13" s="64">
        <f>SUM(B10:B12)</f>
        <v>267635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36112</v>
      </c>
      <c r="C16" s="48">
        <f>(B16/($B$19-$B$18)*100)</f>
        <v>94.956613200105181</v>
      </c>
    </row>
    <row r="17" spans="1:3" x14ac:dyDescent="0.25">
      <c r="A17" s="3" t="s">
        <v>69</v>
      </c>
      <c r="B17" s="32">
        <v>1918</v>
      </c>
      <c r="C17" s="48">
        <f>(B17/($B$19-$B$18)*100)</f>
        <v>5.0433867998948205</v>
      </c>
    </row>
    <row r="18" spans="1:3" x14ac:dyDescent="0.25">
      <c r="A18" s="3" t="s">
        <v>60</v>
      </c>
      <c r="B18" s="40">
        <v>23</v>
      </c>
      <c r="C18" s="48">
        <v>0</v>
      </c>
    </row>
    <row r="19" spans="1:3" x14ac:dyDescent="0.25">
      <c r="A19" s="3" t="s">
        <v>59</v>
      </c>
      <c r="B19" s="64">
        <f>SUM(B16:B18)</f>
        <v>38053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477</v>
      </c>
      <c r="C22" s="48">
        <f>(B22/($B$27-$B$26))*100</f>
        <v>1.2560895325872286</v>
      </c>
    </row>
    <row r="23" spans="1:3" x14ac:dyDescent="0.25">
      <c r="A23" s="3" t="s">
        <v>76</v>
      </c>
      <c r="B23" s="40">
        <v>3855</v>
      </c>
      <c r="C23" s="48">
        <f t="shared" ref="C23:C25" si="0">(B23/($B$27-$B$26))*100</f>
        <v>10.151415404871626</v>
      </c>
    </row>
    <row r="24" spans="1:3" x14ac:dyDescent="0.25">
      <c r="A24" s="3" t="s">
        <v>62</v>
      </c>
      <c r="B24" s="40">
        <v>27966</v>
      </c>
      <c r="C24" s="48">
        <f t="shared" si="0"/>
        <v>73.643186306780777</v>
      </c>
    </row>
    <row r="25" spans="1:3" x14ac:dyDescent="0.25">
      <c r="A25" s="3" t="s">
        <v>63</v>
      </c>
      <c r="B25" s="40">
        <v>5677</v>
      </c>
      <c r="C25" s="48">
        <f t="shared" si="0"/>
        <v>14.949308755760368</v>
      </c>
    </row>
    <row r="26" spans="1:3" x14ac:dyDescent="0.25">
      <c r="A26" s="3" t="s">
        <v>60</v>
      </c>
      <c r="B26" s="40">
        <v>78</v>
      </c>
      <c r="C26" s="48">
        <v>0</v>
      </c>
    </row>
    <row r="27" spans="1:3" x14ac:dyDescent="0.25">
      <c r="A27" s="3" t="s">
        <v>59</v>
      </c>
      <c r="B27" s="64">
        <f>SUM(B22:B26)</f>
        <v>38053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158738</v>
      </c>
      <c r="C30" s="48">
        <f>(B30/($B$33-$B$32)*100)</f>
        <v>72.689556640320902</v>
      </c>
    </row>
    <row r="31" spans="1:3" x14ac:dyDescent="0.25">
      <c r="A31" s="3" t="s">
        <v>73</v>
      </c>
      <c r="B31" s="40">
        <v>59640</v>
      </c>
      <c r="C31" s="48">
        <f>(B31/($B$33-$B$32)*100)</f>
        <v>27.310443359679088</v>
      </c>
    </row>
    <row r="32" spans="1:3" x14ac:dyDescent="0.25">
      <c r="A32" s="3" t="s">
        <v>60</v>
      </c>
      <c r="B32" s="40">
        <v>2218</v>
      </c>
      <c r="C32" s="48">
        <v>0</v>
      </c>
    </row>
    <row r="33" spans="1:5" x14ac:dyDescent="0.25">
      <c r="A33" s="3" t="s">
        <v>59</v>
      </c>
      <c r="B33" s="64">
        <f>SUM(B30:B32)</f>
        <v>220596</v>
      </c>
      <c r="C33" s="64">
        <f>SUM(C30:C32)</f>
        <v>99.999999999999986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55343</v>
      </c>
      <c r="C36" s="48">
        <f>(B36/($B$41-$B$40)*100)</f>
        <v>25.110026224807395</v>
      </c>
    </row>
    <row r="37" spans="1:5" x14ac:dyDescent="0.25">
      <c r="A37" s="3" t="s">
        <v>64</v>
      </c>
      <c r="B37" s="54">
        <v>131213</v>
      </c>
      <c r="C37" s="48">
        <f>(B37/($B$41-$B$40)*100)</f>
        <v>59.533488806816635</v>
      </c>
    </row>
    <row r="38" spans="1:5" x14ac:dyDescent="0.25">
      <c r="A38" s="3" t="s">
        <v>65</v>
      </c>
      <c r="B38" s="54">
        <v>25773</v>
      </c>
      <c r="C38" s="48">
        <f>(B38/($B$41-$B$40)*100)</f>
        <v>11.693632544169292</v>
      </c>
    </row>
    <row r="39" spans="1:5" x14ac:dyDescent="0.25">
      <c r="A39" s="3" t="s">
        <v>66</v>
      </c>
      <c r="B39" s="54">
        <v>8073</v>
      </c>
      <c r="C39" s="48">
        <f>(B39/($B$41-$B$40)*100)</f>
        <v>3.6628524242066773</v>
      </c>
    </row>
    <row r="40" spans="1:5" x14ac:dyDescent="0.25">
      <c r="A40" s="3" t="s">
        <v>60</v>
      </c>
      <c r="B40" s="54">
        <v>194</v>
      </c>
      <c r="C40" s="48">
        <v>0</v>
      </c>
    </row>
    <row r="41" spans="1:5" x14ac:dyDescent="0.25">
      <c r="A41" s="3" t="s">
        <v>59</v>
      </c>
      <c r="B41" s="54">
        <f>SUM(B35:B40)</f>
        <v>220596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167743</v>
      </c>
      <c r="C44" s="51">
        <f>B44/$B$49*100</f>
        <v>62.676032656416389</v>
      </c>
      <c r="D44" s="56"/>
      <c r="E44" s="56"/>
    </row>
    <row r="45" spans="1:5" x14ac:dyDescent="0.25">
      <c r="A45" s="5" t="s">
        <v>102</v>
      </c>
      <c r="B45" s="55">
        <v>57591</v>
      </c>
      <c r="C45" s="51">
        <f t="shared" ref="C45:C48" si="1">B45/$B$49*100</f>
        <v>21.518485997720777</v>
      </c>
      <c r="D45" s="56"/>
      <c r="E45" s="56"/>
    </row>
    <row r="46" spans="1:5" x14ac:dyDescent="0.25">
      <c r="A46" s="5" t="s">
        <v>103</v>
      </c>
      <c r="B46" s="55">
        <v>5539</v>
      </c>
      <c r="C46" s="51">
        <f t="shared" si="1"/>
        <v>2.0696097296691391</v>
      </c>
    </row>
    <row r="47" spans="1:5" x14ac:dyDescent="0.25">
      <c r="A47" s="5" t="s">
        <v>104</v>
      </c>
      <c r="B47" s="55">
        <v>8261</v>
      </c>
      <c r="C47" s="51">
        <f t="shared" si="1"/>
        <v>3.0866665421189308</v>
      </c>
      <c r="D47" s="56"/>
      <c r="E47" s="56"/>
    </row>
    <row r="48" spans="1:5" x14ac:dyDescent="0.25">
      <c r="A48" s="5" t="s">
        <v>105</v>
      </c>
      <c r="B48" s="55">
        <v>28501</v>
      </c>
      <c r="C48" s="51">
        <f t="shared" si="1"/>
        <v>10.649205074074766</v>
      </c>
      <c r="D48" s="56"/>
      <c r="E48" s="56"/>
    </row>
    <row r="49" spans="1:5" ht="15.75" thickBot="1" x14ac:dyDescent="0.3">
      <c r="A49" s="17" t="s">
        <v>59</v>
      </c>
      <c r="B49" s="57">
        <f>SUM(B44:B48)</f>
        <v>267635</v>
      </c>
      <c r="C49" s="66">
        <f>SUM(C44:C48)</f>
        <v>100.00000000000001</v>
      </c>
      <c r="D49" s="56"/>
      <c r="E49" s="56"/>
    </row>
    <row r="50" spans="1:5" ht="24.75" customHeight="1" x14ac:dyDescent="0.25">
      <c r="A50" s="71" t="s">
        <v>100</v>
      </c>
      <c r="B50" s="71"/>
      <c r="C50" s="71"/>
      <c r="D50" s="56"/>
      <c r="E50" s="56"/>
    </row>
    <row r="51" spans="1:5" ht="23.2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triqui,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30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11955</v>
      </c>
      <c r="C5" s="48">
        <f>B5/$B$7*100</f>
        <v>46.564617901378824</v>
      </c>
    </row>
    <row r="6" spans="1:6" x14ac:dyDescent="0.25">
      <c r="A6" s="3" t="s">
        <v>58</v>
      </c>
      <c r="B6" s="40">
        <v>13719</v>
      </c>
      <c r="C6" s="48">
        <f>B6/$B$7*100</f>
        <v>53.435382098621176</v>
      </c>
    </row>
    <row r="7" spans="1:6" x14ac:dyDescent="0.25">
      <c r="A7" s="3" t="s">
        <v>70</v>
      </c>
      <c r="B7" s="64">
        <f>B5+B6</f>
        <v>25674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4071</v>
      </c>
      <c r="C10" s="53">
        <f>(B10/($B$13-$B$12))*100</f>
        <v>16.070582662245382</v>
      </c>
    </row>
    <row r="11" spans="1:6" x14ac:dyDescent="0.25">
      <c r="A11" s="49" t="s">
        <v>68</v>
      </c>
      <c r="B11" s="32">
        <v>21261</v>
      </c>
      <c r="C11" s="53">
        <f>(B11/($B$13-$B$12))*100</f>
        <v>83.929417337754614</v>
      </c>
    </row>
    <row r="12" spans="1:6" x14ac:dyDescent="0.25">
      <c r="A12" s="49" t="s">
        <v>60</v>
      </c>
      <c r="B12" s="40">
        <v>342</v>
      </c>
      <c r="C12" s="48">
        <v>0</v>
      </c>
    </row>
    <row r="13" spans="1:6" x14ac:dyDescent="0.25">
      <c r="A13" s="3" t="s">
        <v>59</v>
      </c>
      <c r="B13" s="64">
        <f>SUM(B10:B12)</f>
        <v>25674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5299</v>
      </c>
      <c r="C16" s="48">
        <f>(B16/($B$19-$B$18)*100)</f>
        <v>90.969957081545061</v>
      </c>
    </row>
    <row r="17" spans="1:3" x14ac:dyDescent="0.25">
      <c r="A17" s="3" t="s">
        <v>69</v>
      </c>
      <c r="B17" s="32">
        <v>526</v>
      </c>
      <c r="C17" s="48">
        <f>(B17/($B$19-$B$18)*100)</f>
        <v>9.0300429184549351</v>
      </c>
    </row>
    <row r="18" spans="1:3" x14ac:dyDescent="0.25">
      <c r="A18" s="3" t="s">
        <v>60</v>
      </c>
      <c r="B18" s="40">
        <v>13</v>
      </c>
      <c r="C18" s="48">
        <v>0</v>
      </c>
    </row>
    <row r="19" spans="1:3" x14ac:dyDescent="0.25">
      <c r="A19" s="3" t="s">
        <v>59</v>
      </c>
      <c r="B19" s="64">
        <f>SUM(B16:B18)</f>
        <v>5838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264</v>
      </c>
      <c r="C22" s="48">
        <f>(B22/($B$27-$B$26))*100</f>
        <v>4.5532942393928941</v>
      </c>
    </row>
    <row r="23" spans="1:3" x14ac:dyDescent="0.25">
      <c r="A23" s="3" t="s">
        <v>76</v>
      </c>
      <c r="B23" s="40">
        <v>547</v>
      </c>
      <c r="C23" s="48">
        <f t="shared" ref="C23:C25" si="0">(B23/($B$27-$B$26))*100</f>
        <v>9.4342876854087621</v>
      </c>
    </row>
    <row r="24" spans="1:3" x14ac:dyDescent="0.25">
      <c r="A24" s="3" t="s">
        <v>62</v>
      </c>
      <c r="B24" s="40">
        <v>4142</v>
      </c>
      <c r="C24" s="48">
        <f t="shared" si="0"/>
        <v>71.438427043808204</v>
      </c>
    </row>
    <row r="25" spans="1:3" x14ac:dyDescent="0.25">
      <c r="A25" s="3" t="s">
        <v>63</v>
      </c>
      <c r="B25" s="40">
        <v>845</v>
      </c>
      <c r="C25" s="48">
        <f t="shared" si="0"/>
        <v>14.573991031390134</v>
      </c>
    </row>
    <row r="26" spans="1:3" x14ac:dyDescent="0.25">
      <c r="A26" s="3" t="s">
        <v>60</v>
      </c>
      <c r="B26" s="40">
        <v>40</v>
      </c>
      <c r="C26" s="48">
        <v>0</v>
      </c>
    </row>
    <row r="27" spans="1:3" x14ac:dyDescent="0.25">
      <c r="A27" s="3" t="s">
        <v>59</v>
      </c>
      <c r="B27" s="64">
        <f>SUM(B22:B26)</f>
        <v>5838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12933</v>
      </c>
      <c r="C30" s="48">
        <f>(B30/($B$33-$B$32)*100)</f>
        <v>71.857984220468936</v>
      </c>
    </row>
    <row r="31" spans="1:3" x14ac:dyDescent="0.25">
      <c r="A31" s="3" t="s">
        <v>73</v>
      </c>
      <c r="B31" s="40">
        <v>5065</v>
      </c>
      <c r="C31" s="48">
        <f>(B31/($B$33-$B$32)*100)</f>
        <v>28.142015779531061</v>
      </c>
    </row>
    <row r="32" spans="1:3" x14ac:dyDescent="0.25">
      <c r="A32" s="3" t="s">
        <v>60</v>
      </c>
      <c r="B32" s="40">
        <v>213</v>
      </c>
      <c r="C32" s="48">
        <v>0</v>
      </c>
    </row>
    <row r="33" spans="1:5" x14ac:dyDescent="0.25">
      <c r="A33" s="3" t="s">
        <v>59</v>
      </c>
      <c r="B33" s="64">
        <f>SUM(B30:B32)</f>
        <v>18211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4892</v>
      </c>
      <c r="C36" s="48">
        <f>(B36/($B$41-$B$40)*100)</f>
        <v>26.871738533369953</v>
      </c>
    </row>
    <row r="37" spans="1:5" x14ac:dyDescent="0.25">
      <c r="A37" s="3" t="s">
        <v>64</v>
      </c>
      <c r="B37" s="54">
        <v>10365</v>
      </c>
      <c r="C37" s="48">
        <f>(B37/($B$41-$B$40)*100)</f>
        <v>56.934907992309803</v>
      </c>
    </row>
    <row r="38" spans="1:5" x14ac:dyDescent="0.25">
      <c r="A38" s="3" t="s">
        <v>65</v>
      </c>
      <c r="B38" s="54">
        <v>2269</v>
      </c>
      <c r="C38" s="48">
        <f>(B38/($B$41-$B$40)*100)</f>
        <v>12.463608898654217</v>
      </c>
    </row>
    <row r="39" spans="1:5" x14ac:dyDescent="0.25">
      <c r="A39" s="3" t="s">
        <v>66</v>
      </c>
      <c r="B39" s="54">
        <v>679</v>
      </c>
      <c r="C39" s="48">
        <f>(B39/($B$41-$B$40)*100)</f>
        <v>3.7297445756660261</v>
      </c>
    </row>
    <row r="40" spans="1:5" x14ac:dyDescent="0.25">
      <c r="A40" s="3" t="s">
        <v>60</v>
      </c>
      <c r="B40" s="54">
        <v>6</v>
      </c>
      <c r="C40" s="48">
        <v>0</v>
      </c>
    </row>
    <row r="41" spans="1:5" x14ac:dyDescent="0.25">
      <c r="A41" s="3" t="s">
        <v>59</v>
      </c>
      <c r="B41" s="54">
        <f>SUM(B35:B40)</f>
        <v>18211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17834</v>
      </c>
      <c r="C44" s="51">
        <f>B44/$B$49*100</f>
        <v>69.463270234478458</v>
      </c>
      <c r="D44" s="56"/>
      <c r="E44" s="56"/>
    </row>
    <row r="45" spans="1:5" x14ac:dyDescent="0.25">
      <c r="A45" s="5" t="s">
        <v>102</v>
      </c>
      <c r="B45" s="55">
        <v>3243</v>
      </c>
      <c r="C45" s="51">
        <f t="shared" ref="C45:C48" si="1">B45/$B$49*100</f>
        <v>12.631455947651322</v>
      </c>
      <c r="D45" s="56"/>
      <c r="E45" s="56"/>
    </row>
    <row r="46" spans="1:5" x14ac:dyDescent="0.25">
      <c r="A46" s="5" t="s">
        <v>103</v>
      </c>
      <c r="B46" s="55">
        <v>2411</v>
      </c>
      <c r="C46" s="51">
        <f t="shared" si="1"/>
        <v>9.3908234011061769</v>
      </c>
    </row>
    <row r="47" spans="1:5" x14ac:dyDescent="0.25">
      <c r="A47" s="5" t="s">
        <v>104</v>
      </c>
      <c r="B47" s="55">
        <v>207</v>
      </c>
      <c r="C47" s="51">
        <f t="shared" si="1"/>
        <v>0.8062631455947652</v>
      </c>
      <c r="D47" s="56"/>
      <c r="E47" s="56"/>
    </row>
    <row r="48" spans="1:5" x14ac:dyDescent="0.25">
      <c r="A48" s="5" t="s">
        <v>105</v>
      </c>
      <c r="B48" s="55">
        <v>1979</v>
      </c>
      <c r="C48" s="51">
        <f t="shared" si="1"/>
        <v>7.7081872711692769</v>
      </c>
      <c r="D48" s="56"/>
      <c r="E48" s="56"/>
    </row>
    <row r="49" spans="1:5" ht="15.75" thickBot="1" x14ac:dyDescent="0.3">
      <c r="A49" s="17" t="s">
        <v>59</v>
      </c>
      <c r="B49" s="57">
        <f>SUM(B44:B48)</f>
        <v>25674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tlahuica,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48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716</v>
      </c>
      <c r="C5" s="48">
        <f>B5/$B$7*100</f>
        <v>46.253229974160206</v>
      </c>
    </row>
    <row r="6" spans="1:6" x14ac:dyDescent="0.25">
      <c r="A6" s="3" t="s">
        <v>58</v>
      </c>
      <c r="B6" s="40">
        <v>832</v>
      </c>
      <c r="C6" s="48">
        <f>B6/$B$7*100</f>
        <v>53.746770025839794</v>
      </c>
    </row>
    <row r="7" spans="1:6" x14ac:dyDescent="0.25">
      <c r="A7" s="3" t="s">
        <v>70</v>
      </c>
      <c r="B7" s="64">
        <f>B5+B6</f>
        <v>1548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0</v>
      </c>
      <c r="C10" s="53">
        <f>(B10/($B$13-$B$12))*100</f>
        <v>0</v>
      </c>
    </row>
    <row r="11" spans="1:6" x14ac:dyDescent="0.25">
      <c r="A11" s="49" t="s">
        <v>68</v>
      </c>
      <c r="B11" s="32">
        <v>1490</v>
      </c>
      <c r="C11" s="53">
        <f>(B11/($B$13-$B$12))*100</f>
        <v>100</v>
      </c>
    </row>
    <row r="12" spans="1:6" x14ac:dyDescent="0.25">
      <c r="A12" s="49" t="s">
        <v>60</v>
      </c>
      <c r="B12" s="40">
        <v>58</v>
      </c>
      <c r="C12" s="48">
        <v>0</v>
      </c>
    </row>
    <row r="13" spans="1:6" x14ac:dyDescent="0.25">
      <c r="A13" s="3" t="s">
        <v>59</v>
      </c>
      <c r="B13" s="64">
        <f>SUM(B10:B12)</f>
        <v>1548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233</v>
      </c>
      <c r="C16" s="48">
        <f>(B16/($B$19-$B$18)*100)</f>
        <v>99.148936170212764</v>
      </c>
    </row>
    <row r="17" spans="1:3" x14ac:dyDescent="0.25">
      <c r="A17" s="3" t="s">
        <v>69</v>
      </c>
      <c r="B17" s="32">
        <v>2</v>
      </c>
      <c r="C17" s="48">
        <f>(B17/($B$19-$B$18)*100)</f>
        <v>0.85106382978723405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235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</v>
      </c>
      <c r="C22" s="48">
        <f>(B22/($B$27-$B$26))*100</f>
        <v>0.43478260869565216</v>
      </c>
    </row>
    <row r="23" spans="1:3" x14ac:dyDescent="0.25">
      <c r="A23" s="3" t="s">
        <v>76</v>
      </c>
      <c r="B23" s="40">
        <v>16</v>
      </c>
      <c r="C23" s="48">
        <f t="shared" ref="C23:C25" si="0">(B23/($B$27-$B$26))*100</f>
        <v>6.9565217391304346</v>
      </c>
    </row>
    <row r="24" spans="1:3" x14ac:dyDescent="0.25">
      <c r="A24" s="3" t="s">
        <v>62</v>
      </c>
      <c r="B24" s="40">
        <v>157</v>
      </c>
      <c r="C24" s="48">
        <f t="shared" si="0"/>
        <v>68.260869565217391</v>
      </c>
    </row>
    <row r="25" spans="1:3" x14ac:dyDescent="0.25">
      <c r="A25" s="3" t="s">
        <v>63</v>
      </c>
      <c r="B25" s="40">
        <v>56</v>
      </c>
      <c r="C25" s="48">
        <f t="shared" si="0"/>
        <v>24.347826086956523</v>
      </c>
    </row>
    <row r="26" spans="1:3" x14ac:dyDescent="0.25">
      <c r="A26" s="3" t="s">
        <v>60</v>
      </c>
      <c r="B26" s="40">
        <v>5</v>
      </c>
      <c r="C26" s="48">
        <v>0</v>
      </c>
    </row>
    <row r="27" spans="1:3" x14ac:dyDescent="0.25">
      <c r="A27" s="3" t="s">
        <v>59</v>
      </c>
      <c r="B27" s="64">
        <f>SUM(B22:B26)</f>
        <v>235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1075</v>
      </c>
      <c r="C30" s="48">
        <f>(B30/($B$33-$B$32)*100)</f>
        <v>83.0757341576507</v>
      </c>
    </row>
    <row r="31" spans="1:3" x14ac:dyDescent="0.25">
      <c r="A31" s="3" t="s">
        <v>73</v>
      </c>
      <c r="B31" s="40">
        <v>219</v>
      </c>
      <c r="C31" s="48">
        <f>(B31/($B$33-$B$32)*100)</f>
        <v>16.924265842349303</v>
      </c>
    </row>
    <row r="32" spans="1:3" x14ac:dyDescent="0.25">
      <c r="A32" s="3" t="s">
        <v>60</v>
      </c>
      <c r="B32" s="40">
        <v>6</v>
      </c>
      <c r="C32" s="48">
        <v>0</v>
      </c>
    </row>
    <row r="33" spans="1:5" x14ac:dyDescent="0.25">
      <c r="A33" s="3" t="s">
        <v>59</v>
      </c>
      <c r="B33" s="64">
        <f>SUM(B30:B32)</f>
        <v>1300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169</v>
      </c>
      <c r="C36" s="48">
        <f>(B36/($B$41-$B$40)*100)</f>
        <v>13</v>
      </c>
    </row>
    <row r="37" spans="1:5" x14ac:dyDescent="0.25">
      <c r="A37" s="3" t="s">
        <v>64</v>
      </c>
      <c r="B37" s="54">
        <v>888</v>
      </c>
      <c r="C37" s="48">
        <f>(B37/($B$41-$B$40)*100)</f>
        <v>68.307692307692307</v>
      </c>
    </row>
    <row r="38" spans="1:5" x14ac:dyDescent="0.25">
      <c r="A38" s="3" t="s">
        <v>65</v>
      </c>
      <c r="B38" s="54">
        <v>171</v>
      </c>
      <c r="C38" s="48">
        <f>(B38/($B$41-$B$40)*100)</f>
        <v>13.153846153846155</v>
      </c>
    </row>
    <row r="39" spans="1:5" x14ac:dyDescent="0.25">
      <c r="A39" s="3" t="s">
        <v>66</v>
      </c>
      <c r="B39" s="54">
        <v>72</v>
      </c>
      <c r="C39" s="48">
        <f>(B39/($B$41-$B$40)*100)</f>
        <v>5.5384615384615383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1300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1478</v>
      </c>
      <c r="C44" s="51">
        <f>B44/$B$49*100</f>
        <v>95.478036175710585</v>
      </c>
      <c r="D44" s="56"/>
      <c r="E44" s="56"/>
    </row>
    <row r="45" spans="1:5" x14ac:dyDescent="0.25">
      <c r="A45" s="5" t="s">
        <v>102</v>
      </c>
      <c r="B45" s="55">
        <v>13</v>
      </c>
      <c r="C45" s="51">
        <f t="shared" ref="C45:C48" si="1">B45/$B$49*100</f>
        <v>0.83979328165374678</v>
      </c>
      <c r="D45" s="56"/>
      <c r="E45" s="56"/>
    </row>
    <row r="46" spans="1:5" x14ac:dyDescent="0.25">
      <c r="A46" s="5" t="s">
        <v>103</v>
      </c>
      <c r="B46" s="55">
        <v>10</v>
      </c>
      <c r="C46" s="51">
        <f t="shared" si="1"/>
        <v>0.64599483204134367</v>
      </c>
    </row>
    <row r="47" spans="1:5" x14ac:dyDescent="0.25">
      <c r="A47" s="5" t="s">
        <v>104</v>
      </c>
      <c r="B47" s="55">
        <v>0</v>
      </c>
      <c r="C47" s="51">
        <f t="shared" si="1"/>
        <v>0</v>
      </c>
      <c r="D47" s="56"/>
      <c r="E47" s="56"/>
    </row>
    <row r="48" spans="1:5" x14ac:dyDescent="0.25">
      <c r="A48" s="5" t="s">
        <v>105</v>
      </c>
      <c r="B48" s="55">
        <v>47</v>
      </c>
      <c r="C48" s="51">
        <f t="shared" si="1"/>
        <v>3.0361757105943155</v>
      </c>
      <c r="D48" s="56"/>
      <c r="E48" s="56"/>
    </row>
    <row r="49" spans="1:5" ht="15.75" thickBot="1" x14ac:dyDescent="0.3">
      <c r="A49" s="17" t="s">
        <v>59</v>
      </c>
      <c r="B49" s="57">
        <f>SUM(B44:B48)</f>
        <v>1548</v>
      </c>
      <c r="C49" s="66">
        <f>SUM(C44:C48)</f>
        <v>99.999999999999986</v>
      </c>
      <c r="D49" s="56"/>
      <c r="E49" s="56"/>
    </row>
    <row r="50" spans="1:5" ht="26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tlapaneco,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52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64076</v>
      </c>
      <c r="C5" s="48">
        <f>B5/$B$7*100</f>
        <v>47.765154903539376</v>
      </c>
    </row>
    <row r="6" spans="1:6" x14ac:dyDescent="0.25">
      <c r="A6" s="3" t="s">
        <v>58</v>
      </c>
      <c r="B6" s="40">
        <v>70072</v>
      </c>
      <c r="C6" s="48">
        <f>B6/$B$7*100</f>
        <v>52.234845096460624</v>
      </c>
    </row>
    <row r="7" spans="1:6" x14ac:dyDescent="0.25">
      <c r="A7" s="3" t="s">
        <v>70</v>
      </c>
      <c r="B7" s="64">
        <f>B5+B6</f>
        <v>134148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29709</v>
      </c>
      <c r="C10" s="53">
        <f>(B10/($B$13-$B$12))*100</f>
        <v>22.619056682781984</v>
      </c>
    </row>
    <row r="11" spans="1:6" x14ac:dyDescent="0.25">
      <c r="A11" s="49" t="s">
        <v>68</v>
      </c>
      <c r="B11" s="32">
        <v>101636</v>
      </c>
      <c r="C11" s="53">
        <f>(B11/($B$13-$B$12))*100</f>
        <v>77.380943317218012</v>
      </c>
    </row>
    <row r="12" spans="1:6" x14ac:dyDescent="0.25">
      <c r="A12" s="49" t="s">
        <v>60</v>
      </c>
      <c r="B12" s="40">
        <v>2803</v>
      </c>
      <c r="C12" s="48">
        <v>0</v>
      </c>
    </row>
    <row r="13" spans="1:6" x14ac:dyDescent="0.25">
      <c r="A13" s="3" t="s">
        <v>59</v>
      </c>
      <c r="B13" s="64">
        <f>SUM(B10:B12)</f>
        <v>134148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31862</v>
      </c>
      <c r="C16" s="48">
        <f>(B16/($B$19-$B$18)*100)</f>
        <v>96.123329411409784</v>
      </c>
    </row>
    <row r="17" spans="1:3" x14ac:dyDescent="0.25">
      <c r="A17" s="3" t="s">
        <v>69</v>
      </c>
      <c r="B17" s="32">
        <v>1285</v>
      </c>
      <c r="C17" s="48">
        <f>(B17/($B$19-$B$18)*100)</f>
        <v>3.8766705885902191</v>
      </c>
    </row>
    <row r="18" spans="1:3" x14ac:dyDescent="0.25">
      <c r="A18" s="3" t="s">
        <v>60</v>
      </c>
      <c r="B18" s="40">
        <v>15</v>
      </c>
      <c r="C18" s="48">
        <v>0</v>
      </c>
    </row>
    <row r="19" spans="1:3" x14ac:dyDescent="0.25">
      <c r="A19" s="3" t="s">
        <v>59</v>
      </c>
      <c r="B19" s="64">
        <f>SUM(B16:B18)</f>
        <v>33162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608</v>
      </c>
      <c r="C22" s="48">
        <f>(B22/($B$27-$B$26))*100</f>
        <v>1.8381908332325554</v>
      </c>
    </row>
    <row r="23" spans="1:3" x14ac:dyDescent="0.25">
      <c r="A23" s="3" t="s">
        <v>76</v>
      </c>
      <c r="B23" s="40">
        <v>3481</v>
      </c>
      <c r="C23" s="48">
        <f t="shared" ref="C23:C25" si="0">(B23/($B$27-$B$26))*100</f>
        <v>10.524247188293627</v>
      </c>
    </row>
    <row r="24" spans="1:3" x14ac:dyDescent="0.25">
      <c r="A24" s="3" t="s">
        <v>62</v>
      </c>
      <c r="B24" s="40">
        <v>24307</v>
      </c>
      <c r="C24" s="48">
        <f t="shared" si="0"/>
        <v>73.48832990688112</v>
      </c>
    </row>
    <row r="25" spans="1:3" x14ac:dyDescent="0.25">
      <c r="A25" s="3" t="s">
        <v>63</v>
      </c>
      <c r="B25" s="40">
        <v>4680</v>
      </c>
      <c r="C25" s="48">
        <f t="shared" si="0"/>
        <v>14.149232071592696</v>
      </c>
    </row>
    <row r="26" spans="1:3" x14ac:dyDescent="0.25">
      <c r="A26" s="3" t="s">
        <v>60</v>
      </c>
      <c r="B26" s="40">
        <v>86</v>
      </c>
      <c r="C26" s="48">
        <v>0</v>
      </c>
    </row>
    <row r="27" spans="1:3" x14ac:dyDescent="0.25">
      <c r="A27" s="3" t="s">
        <v>59</v>
      </c>
      <c r="B27" s="64">
        <f>SUM(B22:B26)</f>
        <v>33162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68968</v>
      </c>
      <c r="C30" s="48">
        <f>(B30/($B$33-$B$32)*100)</f>
        <v>76.120259591188017</v>
      </c>
    </row>
    <row r="31" spans="1:3" x14ac:dyDescent="0.25">
      <c r="A31" s="3" t="s">
        <v>73</v>
      </c>
      <c r="B31" s="40">
        <v>21636</v>
      </c>
      <c r="C31" s="48">
        <f>(B31/($B$33-$B$32)*100)</f>
        <v>23.879740408811973</v>
      </c>
    </row>
    <row r="32" spans="1:3" x14ac:dyDescent="0.25">
      <c r="A32" s="3" t="s">
        <v>60</v>
      </c>
      <c r="B32" s="40">
        <v>884</v>
      </c>
      <c r="C32" s="48">
        <v>0</v>
      </c>
    </row>
    <row r="33" spans="1:5" x14ac:dyDescent="0.25">
      <c r="A33" s="3" t="s">
        <v>59</v>
      </c>
      <c r="B33" s="64">
        <f>SUM(B30:B32)</f>
        <v>91488</v>
      </c>
      <c r="C33" s="64">
        <f>SUM(C30:C32)</f>
        <v>99.999999999999986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17943</v>
      </c>
      <c r="C36" s="48">
        <f>(B36/($B$41-$B$40)*100)</f>
        <v>19.668303591002761</v>
      </c>
    </row>
    <row r="37" spans="1:5" x14ac:dyDescent="0.25">
      <c r="A37" s="3" t="s">
        <v>64</v>
      </c>
      <c r="B37" s="54">
        <v>55569</v>
      </c>
      <c r="C37" s="48">
        <f>(B37/($B$41-$B$40)*100)</f>
        <v>60.912219932476873</v>
      </c>
    </row>
    <row r="38" spans="1:5" x14ac:dyDescent="0.25">
      <c r="A38" s="3" t="s">
        <v>65</v>
      </c>
      <c r="B38" s="54">
        <v>13687</v>
      </c>
      <c r="C38" s="48">
        <f>(B38/($B$41-$B$40)*100)</f>
        <v>15.003069233130178</v>
      </c>
    </row>
    <row r="39" spans="1:5" x14ac:dyDescent="0.25">
      <c r="A39" s="3" t="s">
        <v>66</v>
      </c>
      <c r="B39" s="54">
        <v>4029</v>
      </c>
      <c r="C39" s="48">
        <f>(B39/($B$41-$B$40)*100)</f>
        <v>4.4164072433901875</v>
      </c>
    </row>
    <row r="40" spans="1:5" x14ac:dyDescent="0.25">
      <c r="A40" s="3" t="s">
        <v>60</v>
      </c>
      <c r="B40" s="54">
        <v>260</v>
      </c>
      <c r="C40" s="48">
        <v>0</v>
      </c>
    </row>
    <row r="41" spans="1:5" x14ac:dyDescent="0.25">
      <c r="A41" s="3" t="s">
        <v>59</v>
      </c>
      <c r="B41" s="54">
        <f>SUM(B35:B40)</f>
        <v>91488</v>
      </c>
      <c r="C41" s="64">
        <f>SUM(C36:C40)</f>
        <v>99.999999999999986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112518</v>
      </c>
      <c r="C44" s="51">
        <f>B44/$B$49*100</f>
        <v>83.87601753287413</v>
      </c>
      <c r="D44" s="56"/>
      <c r="E44" s="56"/>
    </row>
    <row r="45" spans="1:5" x14ac:dyDescent="0.25">
      <c r="A45" s="5" t="s">
        <v>102</v>
      </c>
      <c r="B45" s="55">
        <v>6112</v>
      </c>
      <c r="C45" s="51">
        <f t="shared" ref="C45:C48" si="1">B45/$B$49*100</f>
        <v>4.5561618510898416</v>
      </c>
      <c r="D45" s="56"/>
      <c r="E45" s="56"/>
    </row>
    <row r="46" spans="1:5" x14ac:dyDescent="0.25">
      <c r="A46" s="5" t="s">
        <v>103</v>
      </c>
      <c r="B46" s="55">
        <v>6798</v>
      </c>
      <c r="C46" s="51">
        <f t="shared" si="1"/>
        <v>5.067537346810985</v>
      </c>
    </row>
    <row r="47" spans="1:5" x14ac:dyDescent="0.25">
      <c r="A47" s="5" t="s">
        <v>104</v>
      </c>
      <c r="B47" s="55">
        <v>681</v>
      </c>
      <c r="C47" s="51">
        <f t="shared" si="1"/>
        <v>0.50764826907594596</v>
      </c>
      <c r="D47" s="56"/>
      <c r="E47" s="56"/>
    </row>
    <row r="48" spans="1:5" x14ac:dyDescent="0.25">
      <c r="A48" s="5" t="s">
        <v>105</v>
      </c>
      <c r="B48" s="55">
        <v>8039</v>
      </c>
      <c r="C48" s="51">
        <f t="shared" si="1"/>
        <v>5.9926350001490896</v>
      </c>
      <c r="D48" s="56"/>
      <c r="E48" s="56"/>
    </row>
    <row r="49" spans="1:5" ht="15.75" thickBot="1" x14ac:dyDescent="0.3">
      <c r="A49" s="17" t="s">
        <v>59</v>
      </c>
      <c r="B49" s="57">
        <f>SUM(B44:B48)</f>
        <v>134148</v>
      </c>
      <c r="C49" s="66">
        <f>SUM(C44:C48)</f>
        <v>99.999999999999986</v>
      </c>
      <c r="D49" s="56"/>
      <c r="E49" s="56"/>
    </row>
    <row r="50" spans="1:5" ht="20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tseltal,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29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273418</v>
      </c>
      <c r="C5" s="48">
        <f>B5/$B$7*100</f>
        <v>49.112300617904872</v>
      </c>
    </row>
    <row r="6" spans="1:6" x14ac:dyDescent="0.25">
      <c r="A6" s="3" t="s">
        <v>58</v>
      </c>
      <c r="B6" s="40">
        <v>283302</v>
      </c>
      <c r="C6" s="48">
        <f>B6/$B$7*100</f>
        <v>50.887699382095128</v>
      </c>
    </row>
    <row r="7" spans="1:6" x14ac:dyDescent="0.25">
      <c r="A7" s="3" t="s">
        <v>70</v>
      </c>
      <c r="B7" s="64">
        <f>B5+B6</f>
        <v>556720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179302</v>
      </c>
      <c r="C10" s="53">
        <f>(B10/($B$13-$B$12))*100</f>
        <v>32.891784850135842</v>
      </c>
    </row>
    <row r="11" spans="1:6" x14ac:dyDescent="0.25">
      <c r="A11" s="49" t="s">
        <v>68</v>
      </c>
      <c r="B11" s="32">
        <v>365825</v>
      </c>
      <c r="C11" s="53">
        <f>(B11/($B$13-$B$12))*100</f>
        <v>67.108215149864165</v>
      </c>
    </row>
    <row r="12" spans="1:6" x14ac:dyDescent="0.25">
      <c r="A12" s="49" t="s">
        <v>60</v>
      </c>
      <c r="B12" s="40">
        <v>11593</v>
      </c>
      <c r="C12" s="48">
        <v>0</v>
      </c>
    </row>
    <row r="13" spans="1:6" x14ac:dyDescent="0.25">
      <c r="A13" s="3" t="s">
        <v>59</v>
      </c>
      <c r="B13" s="64">
        <f>SUM(B10:B12)</f>
        <v>556720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129957</v>
      </c>
      <c r="C16" s="48">
        <f>(B16/($B$19-$B$18)*100)</f>
        <v>90.868218463539293</v>
      </c>
    </row>
    <row r="17" spans="1:3" x14ac:dyDescent="0.25">
      <c r="A17" s="3" t="s">
        <v>69</v>
      </c>
      <c r="B17" s="32">
        <v>13060</v>
      </c>
      <c r="C17" s="48">
        <f>(B17/($B$19-$B$18)*100)</f>
        <v>9.1317815364607</v>
      </c>
    </row>
    <row r="18" spans="1:3" x14ac:dyDescent="0.25">
      <c r="A18" s="3" t="s">
        <v>60</v>
      </c>
      <c r="B18" s="40">
        <v>68</v>
      </c>
      <c r="C18" s="48">
        <v>0</v>
      </c>
    </row>
    <row r="19" spans="1:3" x14ac:dyDescent="0.25">
      <c r="A19" s="3" t="s">
        <v>59</v>
      </c>
      <c r="B19" s="64">
        <f>SUM(B16:B18)</f>
        <v>143085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6608</v>
      </c>
      <c r="C22" s="48">
        <f>(B22/($B$27-$B$26))*100</f>
        <v>4.6286502805348722</v>
      </c>
    </row>
    <row r="23" spans="1:3" x14ac:dyDescent="0.25">
      <c r="A23" s="3" t="s">
        <v>76</v>
      </c>
      <c r="B23" s="40">
        <v>18133</v>
      </c>
      <c r="C23" s="48">
        <f t="shared" ref="C23:C25" si="0">(B23/($B$27-$B$26))*100</f>
        <v>12.701470268907212</v>
      </c>
    </row>
    <row r="24" spans="1:3" x14ac:dyDescent="0.25">
      <c r="A24" s="3" t="s">
        <v>62</v>
      </c>
      <c r="B24" s="40">
        <v>100700</v>
      </c>
      <c r="C24" s="48">
        <f t="shared" si="0"/>
        <v>70.536483542654608</v>
      </c>
    </row>
    <row r="25" spans="1:3" x14ac:dyDescent="0.25">
      <c r="A25" s="3" t="s">
        <v>63</v>
      </c>
      <c r="B25" s="40">
        <v>17322</v>
      </c>
      <c r="C25" s="48">
        <f t="shared" si="0"/>
        <v>12.133395907903308</v>
      </c>
    </row>
    <row r="26" spans="1:3" x14ac:dyDescent="0.25">
      <c r="A26" s="3" t="s">
        <v>60</v>
      </c>
      <c r="B26" s="40">
        <v>322</v>
      </c>
      <c r="C26" s="48">
        <v>0</v>
      </c>
    </row>
    <row r="27" spans="1:3" x14ac:dyDescent="0.25">
      <c r="A27" s="3" t="s">
        <v>59</v>
      </c>
      <c r="B27" s="64">
        <f>SUM(B22:B26)</f>
        <v>143085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262594</v>
      </c>
      <c r="C30" s="48">
        <f>(B30/($B$33-$B$32)*100)</f>
        <v>72.627654454837625</v>
      </c>
    </row>
    <row r="31" spans="1:3" x14ac:dyDescent="0.25">
      <c r="A31" s="3" t="s">
        <v>73</v>
      </c>
      <c r="B31" s="40">
        <v>98968</v>
      </c>
      <c r="C31" s="48">
        <f>(B31/($B$33-$B$32)*100)</f>
        <v>27.372345545162378</v>
      </c>
    </row>
    <row r="32" spans="1:3" x14ac:dyDescent="0.25">
      <c r="A32" s="3" t="s">
        <v>60</v>
      </c>
      <c r="B32" s="40">
        <v>3119</v>
      </c>
      <c r="C32" s="48">
        <v>0</v>
      </c>
    </row>
    <row r="33" spans="1:5" x14ac:dyDescent="0.25">
      <c r="A33" s="3" t="s">
        <v>59</v>
      </c>
      <c r="B33" s="64">
        <f>SUM(B30:B32)</f>
        <v>364681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88777</v>
      </c>
      <c r="C36" s="48">
        <f>(B36/($B$41-$B$40)*100)</f>
        <v>24.360040281310624</v>
      </c>
    </row>
    <row r="37" spans="1:5" x14ac:dyDescent="0.25">
      <c r="A37" s="3" t="s">
        <v>64</v>
      </c>
      <c r="B37" s="54">
        <v>221380</v>
      </c>
      <c r="C37" s="48">
        <f>(B37/($B$41-$B$40)*100)</f>
        <v>60.74575303824804</v>
      </c>
    </row>
    <row r="38" spans="1:5" x14ac:dyDescent="0.25">
      <c r="A38" s="3" t="s">
        <v>65</v>
      </c>
      <c r="B38" s="54">
        <v>44149</v>
      </c>
      <c r="C38" s="48">
        <f>(B38/($B$41-$B$40)*100)</f>
        <v>12.114302334834278</v>
      </c>
    </row>
    <row r="39" spans="1:5" x14ac:dyDescent="0.25">
      <c r="A39" s="3" t="s">
        <v>66</v>
      </c>
      <c r="B39" s="54">
        <v>10131</v>
      </c>
      <c r="C39" s="48">
        <f>(B39/($B$41-$B$40)*100)</f>
        <v>2.7799043456070596</v>
      </c>
    </row>
    <row r="40" spans="1:5" x14ac:dyDescent="0.25">
      <c r="A40" s="3" t="s">
        <v>60</v>
      </c>
      <c r="B40" s="54">
        <v>244</v>
      </c>
      <c r="C40" s="48">
        <v>0</v>
      </c>
    </row>
    <row r="41" spans="1:5" x14ac:dyDescent="0.25">
      <c r="A41" s="3" t="s">
        <v>59</v>
      </c>
      <c r="B41" s="54">
        <f>SUM(B35:B40)</f>
        <v>364681</v>
      </c>
      <c r="C41" s="64">
        <f>SUM(C36:C40)</f>
        <v>100.00000000000001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421965</v>
      </c>
      <c r="C44" s="51">
        <f>B44/$B$49*100</f>
        <v>75.79483402787757</v>
      </c>
      <c r="D44" s="56"/>
      <c r="E44" s="56"/>
    </row>
    <row r="45" spans="1:5" x14ac:dyDescent="0.25">
      <c r="A45" s="5" t="s">
        <v>102</v>
      </c>
      <c r="B45" s="55">
        <v>76244</v>
      </c>
      <c r="C45" s="51">
        <f t="shared" ref="C45:C48" si="1">B45/$B$49*100</f>
        <v>13.695214829716914</v>
      </c>
      <c r="D45" s="56"/>
      <c r="E45" s="56"/>
    </row>
    <row r="46" spans="1:5" x14ac:dyDescent="0.25">
      <c r="A46" s="5" t="s">
        <v>103</v>
      </c>
      <c r="B46" s="55">
        <v>25775</v>
      </c>
      <c r="C46" s="51">
        <f t="shared" si="1"/>
        <v>4.6297959476936343</v>
      </c>
    </row>
    <row r="47" spans="1:5" x14ac:dyDescent="0.25">
      <c r="A47" s="5" t="s">
        <v>104</v>
      </c>
      <c r="B47" s="55">
        <v>1456</v>
      </c>
      <c r="C47" s="51">
        <f t="shared" si="1"/>
        <v>0.26153182928581692</v>
      </c>
      <c r="D47" s="56"/>
      <c r="E47" s="56"/>
    </row>
    <row r="48" spans="1:5" x14ac:dyDescent="0.25">
      <c r="A48" s="5" t="s">
        <v>105</v>
      </c>
      <c r="B48" s="55">
        <v>31280</v>
      </c>
      <c r="C48" s="51">
        <f t="shared" si="1"/>
        <v>5.6186233654260667</v>
      </c>
      <c r="D48" s="56"/>
      <c r="E48" s="56"/>
    </row>
    <row r="49" spans="1:5" ht="15.75" thickBot="1" x14ac:dyDescent="0.3">
      <c r="A49" s="17" t="s">
        <v>59</v>
      </c>
      <c r="B49" s="57">
        <f>SUM(B44:B48)</f>
        <v>556720</v>
      </c>
      <c r="C49" s="66">
        <f>SUM(C44:C48)</f>
        <v>100</v>
      </c>
      <c r="D49" s="56"/>
      <c r="E49" s="56"/>
    </row>
    <row r="50" spans="1:5" ht="27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tsotsil,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237382</v>
      </c>
      <c r="C5" s="48">
        <f>B5/$B$7*100</f>
        <v>48.654021947210282</v>
      </c>
    </row>
    <row r="6" spans="1:6" x14ac:dyDescent="0.25">
      <c r="A6" s="3" t="s">
        <v>58</v>
      </c>
      <c r="B6" s="40">
        <v>250516</v>
      </c>
      <c r="C6" s="48">
        <f>B6/$B$7*100</f>
        <v>51.345978052789718</v>
      </c>
    </row>
    <row r="7" spans="1:6" x14ac:dyDescent="0.25">
      <c r="A7" s="3" t="s">
        <v>70</v>
      </c>
      <c r="B7" s="64">
        <f>B5+B6</f>
        <v>487898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161886</v>
      </c>
      <c r="C10" s="53">
        <f>(B10/($B$13-$B$12))*100</f>
        <v>33.737214594743293</v>
      </c>
    </row>
    <row r="11" spans="1:6" x14ac:dyDescent="0.25">
      <c r="A11" s="49" t="s">
        <v>68</v>
      </c>
      <c r="B11" s="32">
        <v>317958</v>
      </c>
      <c r="C11" s="53">
        <f>(B11/($B$13-$B$12))*100</f>
        <v>66.262785405256707</v>
      </c>
    </row>
    <row r="12" spans="1:6" x14ac:dyDescent="0.25">
      <c r="A12" s="49" t="s">
        <v>60</v>
      </c>
      <c r="B12" s="40">
        <v>8054</v>
      </c>
      <c r="C12" s="48">
        <v>0</v>
      </c>
    </row>
    <row r="13" spans="1:6" x14ac:dyDescent="0.25">
      <c r="A13" s="3" t="s">
        <v>59</v>
      </c>
      <c r="B13" s="64">
        <f>SUM(B10:B12)</f>
        <v>487898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101758</v>
      </c>
      <c r="C16" s="48">
        <f>(B16/($B$19-$B$18)*100)</f>
        <v>86.222440644647421</v>
      </c>
    </row>
    <row r="17" spans="1:3" x14ac:dyDescent="0.25">
      <c r="A17" s="3" t="s">
        <v>69</v>
      </c>
      <c r="B17" s="32">
        <v>16260</v>
      </c>
      <c r="C17" s="48">
        <f>(B17/($B$19-$B$18)*100)</f>
        <v>13.777559355352572</v>
      </c>
    </row>
    <row r="18" spans="1:3" x14ac:dyDescent="0.25">
      <c r="A18" s="3" t="s">
        <v>60</v>
      </c>
      <c r="B18" s="40">
        <v>57</v>
      </c>
      <c r="C18" s="48">
        <v>0</v>
      </c>
    </row>
    <row r="19" spans="1:3" x14ac:dyDescent="0.25">
      <c r="A19" s="3" t="s">
        <v>59</v>
      </c>
      <c r="B19" s="64">
        <f>SUM(B16:B18)</f>
        <v>118075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6374</v>
      </c>
      <c r="C22" s="48">
        <f>(B22/($B$27-$B$26))*100</f>
        <v>5.4076066207973126</v>
      </c>
    </row>
    <row r="23" spans="1:3" x14ac:dyDescent="0.25">
      <c r="A23" s="3" t="s">
        <v>76</v>
      </c>
      <c r="B23" s="40">
        <v>14363</v>
      </c>
      <c r="C23" s="48">
        <f t="shared" ref="C23:C25" si="0">(B23/($B$27-$B$26))*100</f>
        <v>12.185355176421682</v>
      </c>
    </row>
    <row r="24" spans="1:3" x14ac:dyDescent="0.25">
      <c r="A24" s="3" t="s">
        <v>62</v>
      </c>
      <c r="B24" s="40">
        <v>86628</v>
      </c>
      <c r="C24" s="48">
        <f t="shared" si="0"/>
        <v>73.49390435306394</v>
      </c>
    </row>
    <row r="25" spans="1:3" x14ac:dyDescent="0.25">
      <c r="A25" s="3" t="s">
        <v>63</v>
      </c>
      <c r="B25" s="40">
        <v>10506</v>
      </c>
      <c r="C25" s="48">
        <f t="shared" si="0"/>
        <v>8.9131338497170649</v>
      </c>
    </row>
    <row r="26" spans="1:3" x14ac:dyDescent="0.25">
      <c r="A26" s="3" t="s">
        <v>60</v>
      </c>
      <c r="B26" s="40">
        <v>204</v>
      </c>
      <c r="C26" s="48">
        <v>0</v>
      </c>
    </row>
    <row r="27" spans="1:3" x14ac:dyDescent="0.25">
      <c r="A27" s="3" t="s">
        <v>59</v>
      </c>
      <c r="B27" s="64">
        <f>SUM(B22:B26)</f>
        <v>118075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232019</v>
      </c>
      <c r="C30" s="48">
        <f>(B30/($B$33-$B$32)*100)</f>
        <v>71.230466951155876</v>
      </c>
    </row>
    <row r="31" spans="1:3" x14ac:dyDescent="0.25">
      <c r="A31" s="3" t="s">
        <v>73</v>
      </c>
      <c r="B31" s="40">
        <v>93711</v>
      </c>
      <c r="C31" s="48">
        <f>(B31/($B$33-$B$32)*100)</f>
        <v>28.769533048844139</v>
      </c>
    </row>
    <row r="32" spans="1:3" x14ac:dyDescent="0.25">
      <c r="A32" s="3" t="s">
        <v>60</v>
      </c>
      <c r="B32" s="40">
        <v>2767</v>
      </c>
      <c r="C32" s="48">
        <v>0</v>
      </c>
    </row>
    <row r="33" spans="1:5" x14ac:dyDescent="0.25">
      <c r="A33" s="3" t="s">
        <v>59</v>
      </c>
      <c r="B33" s="64">
        <f>SUM(B30:B32)</f>
        <v>328497</v>
      </c>
      <c r="C33" s="64">
        <f>SUM(C30:C32)</f>
        <v>100.00000000000001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88413</v>
      </c>
      <c r="C36" s="48">
        <f>(B36/($B$41-$B$40)*100)</f>
        <v>26.95641568974191</v>
      </c>
    </row>
    <row r="37" spans="1:5" x14ac:dyDescent="0.25">
      <c r="A37" s="3" t="s">
        <v>64</v>
      </c>
      <c r="B37" s="54">
        <v>212912</v>
      </c>
      <c r="C37" s="48">
        <f>(B37/($B$41-$B$40)*100)</f>
        <v>64.915163803222711</v>
      </c>
    </row>
    <row r="38" spans="1:5" x14ac:dyDescent="0.25">
      <c r="A38" s="3" t="s">
        <v>65</v>
      </c>
      <c r="B38" s="54">
        <v>19187</v>
      </c>
      <c r="C38" s="48">
        <f>(B38/($B$41-$B$40)*100)</f>
        <v>5.8499626507309781</v>
      </c>
    </row>
    <row r="39" spans="1:5" x14ac:dyDescent="0.25">
      <c r="A39" s="3" t="s">
        <v>66</v>
      </c>
      <c r="B39" s="54">
        <v>7473</v>
      </c>
      <c r="C39" s="48">
        <f>(B39/($B$41-$B$40)*100)</f>
        <v>2.2784578563044042</v>
      </c>
    </row>
    <row r="40" spans="1:5" x14ac:dyDescent="0.25">
      <c r="A40" s="3" t="s">
        <v>60</v>
      </c>
      <c r="B40" s="54">
        <v>512</v>
      </c>
      <c r="C40" s="48">
        <v>0</v>
      </c>
    </row>
    <row r="41" spans="1:5" x14ac:dyDescent="0.25">
      <c r="A41" s="3" t="s">
        <v>59</v>
      </c>
      <c r="B41" s="54">
        <f>SUM(B35:B40)</f>
        <v>328497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372852</v>
      </c>
      <c r="C44" s="51">
        <f>B44/$B$49*100</f>
        <v>76.420071408368145</v>
      </c>
      <c r="D44" s="56"/>
      <c r="E44" s="56"/>
    </row>
    <row r="45" spans="1:5" x14ac:dyDescent="0.25">
      <c r="A45" s="5" t="s">
        <v>102</v>
      </c>
      <c r="B45" s="55">
        <v>57833</v>
      </c>
      <c r="C45" s="51">
        <f t="shared" ref="C45:C48" si="1">B45/$B$49*100</f>
        <v>11.853502166436428</v>
      </c>
      <c r="D45" s="56"/>
      <c r="E45" s="56"/>
    </row>
    <row r="46" spans="1:5" x14ac:dyDescent="0.25">
      <c r="A46" s="5" t="s">
        <v>103</v>
      </c>
      <c r="B46" s="55">
        <v>10362</v>
      </c>
      <c r="C46" s="51">
        <f t="shared" si="1"/>
        <v>2.1238045657084061</v>
      </c>
    </row>
    <row r="47" spans="1:5" x14ac:dyDescent="0.25">
      <c r="A47" s="5" t="s">
        <v>104</v>
      </c>
      <c r="B47" s="55">
        <v>1023</v>
      </c>
      <c r="C47" s="51">
        <f t="shared" si="1"/>
        <v>0.20967497304764521</v>
      </c>
      <c r="D47" s="56"/>
      <c r="E47" s="56"/>
    </row>
    <row r="48" spans="1:5" x14ac:dyDescent="0.25">
      <c r="A48" s="5" t="s">
        <v>105</v>
      </c>
      <c r="B48" s="55">
        <v>45828</v>
      </c>
      <c r="C48" s="51">
        <f t="shared" si="1"/>
        <v>9.3929468864393773</v>
      </c>
      <c r="D48" s="56"/>
      <c r="E48" s="56"/>
    </row>
    <row r="49" spans="1:5" ht="15.75" thickBot="1" x14ac:dyDescent="0.3">
      <c r="A49" s="17" t="s">
        <v>59</v>
      </c>
      <c r="B49" s="57">
        <f>SUM(B44:B48)</f>
        <v>487898</v>
      </c>
      <c r="C49" s="66">
        <f>SUM(C44:C48)</f>
        <v>100</v>
      </c>
      <c r="D49" s="56"/>
      <c r="E49" s="56"/>
    </row>
    <row r="50" spans="1:5" ht="21.7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yaqui,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83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11273</v>
      </c>
      <c r="C5" s="48">
        <f>B5/$B$7*100</f>
        <v>55.42281219272369</v>
      </c>
    </row>
    <row r="6" spans="1:6" x14ac:dyDescent="0.25">
      <c r="A6" s="3" t="s">
        <v>58</v>
      </c>
      <c r="B6" s="40">
        <v>9067</v>
      </c>
      <c r="C6" s="48">
        <f>B6/$B$7*100</f>
        <v>44.577187807276303</v>
      </c>
    </row>
    <row r="7" spans="1:6" x14ac:dyDescent="0.25">
      <c r="A7" s="3" t="s">
        <v>70</v>
      </c>
      <c r="B7" s="64">
        <f>B5+B6</f>
        <v>20340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822</v>
      </c>
      <c r="C10" s="53">
        <f>(B10/($B$13-$B$12))*100</f>
        <v>4.2210126322275849</v>
      </c>
    </row>
    <row r="11" spans="1:6" x14ac:dyDescent="0.25">
      <c r="A11" s="49" t="s">
        <v>68</v>
      </c>
      <c r="B11" s="32">
        <v>18652</v>
      </c>
      <c r="C11" s="53">
        <f>(B11/($B$13-$B$12))*100</f>
        <v>95.778987367772416</v>
      </c>
    </row>
    <row r="12" spans="1:6" x14ac:dyDescent="0.25">
      <c r="A12" s="49" t="s">
        <v>60</v>
      </c>
      <c r="B12" s="40">
        <v>866</v>
      </c>
      <c r="C12" s="48">
        <v>0</v>
      </c>
    </row>
    <row r="13" spans="1:6" x14ac:dyDescent="0.25">
      <c r="A13" s="3" t="s">
        <v>59</v>
      </c>
      <c r="B13" s="64">
        <f>SUM(B10:B12)</f>
        <v>20340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2868</v>
      </c>
      <c r="C16" s="48">
        <f>(B16/($B$19-$B$18)*100)</f>
        <v>97.68392370572208</v>
      </c>
    </row>
    <row r="17" spans="1:3" x14ac:dyDescent="0.25">
      <c r="A17" s="3" t="s">
        <v>69</v>
      </c>
      <c r="B17" s="32">
        <v>68</v>
      </c>
      <c r="C17" s="48">
        <f>(B17/($B$19-$B$18)*100)</f>
        <v>2.3160762942779289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2936</v>
      </c>
      <c r="C19" s="64">
        <f>SUM(C16:C18)</f>
        <v>100.00000000000001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40</v>
      </c>
      <c r="C22" s="48">
        <f>(B22/($B$27-$B$26))*100</f>
        <v>1.3665869490946363</v>
      </c>
    </row>
    <row r="23" spans="1:3" x14ac:dyDescent="0.25">
      <c r="A23" s="3" t="s">
        <v>76</v>
      </c>
      <c r="B23" s="40">
        <v>512</v>
      </c>
      <c r="C23" s="48">
        <f t="shared" ref="C23:C25" si="0">(B23/($B$27-$B$26))*100</f>
        <v>17.492312948411342</v>
      </c>
    </row>
    <row r="24" spans="1:3" x14ac:dyDescent="0.25">
      <c r="A24" s="3" t="s">
        <v>62</v>
      </c>
      <c r="B24" s="40">
        <v>1936</v>
      </c>
      <c r="C24" s="48">
        <f t="shared" si="0"/>
        <v>66.142808336180394</v>
      </c>
    </row>
    <row r="25" spans="1:3" x14ac:dyDescent="0.25">
      <c r="A25" s="3" t="s">
        <v>63</v>
      </c>
      <c r="B25" s="40">
        <v>439</v>
      </c>
      <c r="C25" s="48">
        <f t="shared" si="0"/>
        <v>14.998291766313631</v>
      </c>
    </row>
    <row r="26" spans="1:3" x14ac:dyDescent="0.25">
      <c r="A26" s="3" t="s">
        <v>60</v>
      </c>
      <c r="B26" s="40">
        <v>9</v>
      </c>
      <c r="C26" s="48">
        <v>0</v>
      </c>
    </row>
    <row r="27" spans="1:3" x14ac:dyDescent="0.25">
      <c r="A27" s="3" t="s">
        <v>59</v>
      </c>
      <c r="B27" s="64">
        <f>SUM(B22:B26)</f>
        <v>2936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15074</v>
      </c>
      <c r="C30" s="48">
        <f>(B30/($B$33-$B$32)*100)</f>
        <v>91.065063734670446</v>
      </c>
    </row>
    <row r="31" spans="1:3" x14ac:dyDescent="0.25">
      <c r="A31" s="3" t="s">
        <v>73</v>
      </c>
      <c r="B31" s="40">
        <v>1479</v>
      </c>
      <c r="C31" s="48">
        <f>(B31/($B$33-$B$32)*100)</f>
        <v>8.9349362653295472</v>
      </c>
    </row>
    <row r="32" spans="1:3" x14ac:dyDescent="0.25">
      <c r="A32" s="3" t="s">
        <v>60</v>
      </c>
      <c r="B32" s="40">
        <v>129</v>
      </c>
      <c r="C32" s="48">
        <v>0</v>
      </c>
    </row>
    <row r="33" spans="1:5" x14ac:dyDescent="0.25">
      <c r="A33" s="3" t="s">
        <v>59</v>
      </c>
      <c r="B33" s="64">
        <f>SUM(B30:B32)</f>
        <v>16682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2048</v>
      </c>
      <c r="C36" s="48">
        <f>(B36/($B$41-$B$40)*100)</f>
        <v>12.287754244915101</v>
      </c>
    </row>
    <row r="37" spans="1:5" x14ac:dyDescent="0.25">
      <c r="A37" s="3" t="s">
        <v>64</v>
      </c>
      <c r="B37" s="54">
        <v>10167</v>
      </c>
      <c r="C37" s="48">
        <f>(B37/($B$41-$B$40)*100)</f>
        <v>61.00077998440031</v>
      </c>
    </row>
    <row r="38" spans="1:5" x14ac:dyDescent="0.25">
      <c r="A38" s="3" t="s">
        <v>65</v>
      </c>
      <c r="B38" s="54">
        <v>2551</v>
      </c>
      <c r="C38" s="48">
        <f>(B38/($B$41-$B$40)*100)</f>
        <v>15.305693886122276</v>
      </c>
    </row>
    <row r="39" spans="1:5" x14ac:dyDescent="0.25">
      <c r="A39" s="3" t="s">
        <v>66</v>
      </c>
      <c r="B39" s="54">
        <v>1901</v>
      </c>
      <c r="C39" s="48">
        <f>(B39/($B$41-$B$40)*100)</f>
        <v>11.405771884562309</v>
      </c>
    </row>
    <row r="40" spans="1:5" x14ac:dyDescent="0.25">
      <c r="A40" s="3" t="s">
        <v>60</v>
      </c>
      <c r="B40" s="54">
        <v>15</v>
      </c>
      <c r="C40" s="48">
        <v>0</v>
      </c>
    </row>
    <row r="41" spans="1:5" x14ac:dyDescent="0.25">
      <c r="A41" s="3" t="s">
        <v>59</v>
      </c>
      <c r="B41" s="54">
        <f>SUM(B35:B40)</f>
        <v>16682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7776</v>
      </c>
      <c r="C44" s="51">
        <f>B44/$B$49*100</f>
        <v>38.230088495575224</v>
      </c>
      <c r="D44" s="56"/>
      <c r="E44" s="56"/>
    </row>
    <row r="45" spans="1:5" x14ac:dyDescent="0.25">
      <c r="A45" s="5" t="s">
        <v>102</v>
      </c>
      <c r="B45" s="55">
        <v>8285</v>
      </c>
      <c r="C45" s="51">
        <f t="shared" ref="C45:C48" si="1">B45/$B$49*100</f>
        <v>40.732546705998033</v>
      </c>
      <c r="D45" s="56"/>
      <c r="E45" s="56"/>
    </row>
    <row r="46" spans="1:5" x14ac:dyDescent="0.25">
      <c r="A46" s="5" t="s">
        <v>103</v>
      </c>
      <c r="B46" s="55">
        <v>399</v>
      </c>
      <c r="C46" s="51">
        <f t="shared" si="1"/>
        <v>1.9616519174041298</v>
      </c>
    </row>
    <row r="47" spans="1:5" x14ac:dyDescent="0.25">
      <c r="A47" s="5" t="s">
        <v>104</v>
      </c>
      <c r="B47" s="55">
        <v>131</v>
      </c>
      <c r="C47" s="51">
        <f t="shared" si="1"/>
        <v>0.64405113077679454</v>
      </c>
      <c r="D47" s="56"/>
      <c r="E47" s="56"/>
    </row>
    <row r="48" spans="1:5" x14ac:dyDescent="0.25">
      <c r="A48" s="5" t="s">
        <v>105</v>
      </c>
      <c r="B48" s="55">
        <v>3749</v>
      </c>
      <c r="C48" s="51">
        <f t="shared" si="1"/>
        <v>18.431661750245819</v>
      </c>
      <c r="D48" s="56"/>
      <c r="E48" s="56"/>
    </row>
    <row r="49" spans="1:5" ht="15.75" thickBot="1" x14ac:dyDescent="0.3">
      <c r="A49" s="17" t="s">
        <v>59</v>
      </c>
      <c r="B49" s="57">
        <f>SUM(B44:B48)</f>
        <v>20340</v>
      </c>
      <c r="C49" s="66">
        <f>SUM(C44:C48)</f>
        <v>99.999999999999986</v>
      </c>
      <c r="D49" s="56"/>
      <c r="E49" s="56"/>
    </row>
    <row r="50" spans="1:5" ht="24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zapoteco,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32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228247</v>
      </c>
      <c r="C5" s="48">
        <f>B5/$B$7*100</f>
        <v>47.603623971268519</v>
      </c>
    </row>
    <row r="6" spans="1:6" x14ac:dyDescent="0.25">
      <c r="A6" s="3" t="s">
        <v>58</v>
      </c>
      <c r="B6" s="40">
        <v>251227</v>
      </c>
      <c r="C6" s="48">
        <f>B6/$B$7*100</f>
        <v>52.396376028731481</v>
      </c>
    </row>
    <row r="7" spans="1:6" x14ac:dyDescent="0.25">
      <c r="A7" s="3" t="s">
        <v>70</v>
      </c>
      <c r="B7" s="64">
        <f>B5+B6</f>
        <v>479474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32538</v>
      </c>
      <c r="C10" s="53">
        <f>(B10/($B$13-$B$12))*100</f>
        <v>6.9254984260230854</v>
      </c>
    </row>
    <row r="11" spans="1:6" x14ac:dyDescent="0.25">
      <c r="A11" s="49" t="s">
        <v>68</v>
      </c>
      <c r="B11" s="32">
        <v>437291</v>
      </c>
      <c r="C11" s="53">
        <f>(B11/($B$13-$B$12))*100</f>
        <v>93.074501573976917</v>
      </c>
    </row>
    <row r="12" spans="1:6" x14ac:dyDescent="0.25">
      <c r="A12" s="49" t="s">
        <v>60</v>
      </c>
      <c r="B12" s="40">
        <v>9645</v>
      </c>
      <c r="C12" s="48">
        <v>0</v>
      </c>
    </row>
    <row r="13" spans="1:6" x14ac:dyDescent="0.25">
      <c r="A13" s="3" t="s">
        <v>59</v>
      </c>
      <c r="B13" s="64">
        <f>SUM(B10:B12)</f>
        <v>479474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52911</v>
      </c>
      <c r="C16" s="48">
        <f>(B16/($B$19-$B$18)*100)</f>
        <v>93.877080302331365</v>
      </c>
    </row>
    <row r="17" spans="1:3" x14ac:dyDescent="0.25">
      <c r="A17" s="3" t="s">
        <v>69</v>
      </c>
      <c r="B17" s="32">
        <v>3451</v>
      </c>
      <c r="C17" s="48">
        <f>(B17/($B$19-$B$18)*100)</f>
        <v>6.1229196976686415</v>
      </c>
    </row>
    <row r="18" spans="1:3" x14ac:dyDescent="0.25">
      <c r="A18" s="3" t="s">
        <v>60</v>
      </c>
      <c r="B18" s="40">
        <v>46</v>
      </c>
      <c r="C18" s="48">
        <v>0</v>
      </c>
    </row>
    <row r="19" spans="1:3" x14ac:dyDescent="0.25">
      <c r="A19" s="3" t="s">
        <v>59</v>
      </c>
      <c r="B19" s="64">
        <f>SUM(B16:B18)</f>
        <v>56408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837</v>
      </c>
      <c r="C22" s="48">
        <f>(B22/($B$27-$B$26))*100</f>
        <v>1.4877884034270681</v>
      </c>
    </row>
    <row r="23" spans="1:3" x14ac:dyDescent="0.25">
      <c r="A23" s="3" t="s">
        <v>76</v>
      </c>
      <c r="B23" s="40">
        <v>5934</v>
      </c>
      <c r="C23" s="48">
        <f t="shared" ref="C23:C25" si="0">(B23/($B$27-$B$26))*100</f>
        <v>10.54783319705642</v>
      </c>
    </row>
    <row r="24" spans="1:3" x14ac:dyDescent="0.25">
      <c r="A24" s="3" t="s">
        <v>62</v>
      </c>
      <c r="B24" s="40">
        <v>41294</v>
      </c>
      <c r="C24" s="48">
        <f t="shared" si="0"/>
        <v>73.401116285683813</v>
      </c>
    </row>
    <row r="25" spans="1:3" x14ac:dyDescent="0.25">
      <c r="A25" s="3" t="s">
        <v>63</v>
      </c>
      <c r="B25" s="40">
        <v>8193</v>
      </c>
      <c r="C25" s="48">
        <f t="shared" si="0"/>
        <v>14.563262113832701</v>
      </c>
    </row>
    <row r="26" spans="1:3" x14ac:dyDescent="0.25">
      <c r="A26" s="3" t="s">
        <v>60</v>
      </c>
      <c r="B26" s="40">
        <v>150</v>
      </c>
      <c r="C26" s="48">
        <v>0</v>
      </c>
    </row>
    <row r="27" spans="1:3" x14ac:dyDescent="0.25">
      <c r="A27" s="3" t="s">
        <v>59</v>
      </c>
      <c r="B27" s="64">
        <f>SUM(B22:B26)</f>
        <v>56408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329243</v>
      </c>
      <c r="C30" s="48">
        <f>(B30/($B$33-$B$32)*100)</f>
        <v>81.478649294084164</v>
      </c>
    </row>
    <row r="31" spans="1:3" x14ac:dyDescent="0.25">
      <c r="A31" s="3" t="s">
        <v>73</v>
      </c>
      <c r="B31" s="40">
        <v>74842</v>
      </c>
      <c r="C31" s="48">
        <f>(B31/($B$33-$B$32)*100)</f>
        <v>18.521350705915836</v>
      </c>
    </row>
    <row r="32" spans="1:3" x14ac:dyDescent="0.25">
      <c r="A32" s="3" t="s">
        <v>60</v>
      </c>
      <c r="B32" s="40">
        <v>4366</v>
      </c>
      <c r="C32" s="48">
        <v>0</v>
      </c>
    </row>
    <row r="33" spans="1:5" x14ac:dyDescent="0.25">
      <c r="A33" s="3" t="s">
        <v>59</v>
      </c>
      <c r="B33" s="64">
        <f>SUM(B30:B32)</f>
        <v>408451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68139</v>
      </c>
      <c r="C36" s="48">
        <f>(B36/($B$41-$B$40)*100)</f>
        <v>16.70159493503342</v>
      </c>
    </row>
    <row r="37" spans="1:5" x14ac:dyDescent="0.25">
      <c r="A37" s="3" t="s">
        <v>64</v>
      </c>
      <c r="B37" s="54">
        <v>265756</v>
      </c>
      <c r="C37" s="48">
        <f>(B37/($B$41-$B$40)*100)</f>
        <v>65.139627284737699</v>
      </c>
    </row>
    <row r="38" spans="1:5" x14ac:dyDescent="0.25">
      <c r="A38" s="3" t="s">
        <v>65</v>
      </c>
      <c r="B38" s="54">
        <v>41032</v>
      </c>
      <c r="C38" s="48">
        <f>(B38/($B$41-$B$40)*100)</f>
        <v>10.05738040438356</v>
      </c>
    </row>
    <row r="39" spans="1:5" x14ac:dyDescent="0.25">
      <c r="A39" s="3" t="s">
        <v>66</v>
      </c>
      <c r="B39" s="54">
        <v>33052</v>
      </c>
      <c r="C39" s="48">
        <f>(B39/($B$41-$B$40)*100)</f>
        <v>8.101397375845325</v>
      </c>
    </row>
    <row r="40" spans="1:5" x14ac:dyDescent="0.25">
      <c r="A40" s="3" t="s">
        <v>60</v>
      </c>
      <c r="B40" s="54">
        <v>472</v>
      </c>
      <c r="C40" s="48">
        <v>0</v>
      </c>
    </row>
    <row r="41" spans="1:5" x14ac:dyDescent="0.25">
      <c r="A41" s="3" t="s">
        <v>59</v>
      </c>
      <c r="B41" s="54">
        <f>SUM(B35:B40)</f>
        <v>408451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210526</v>
      </c>
      <c r="C44" s="51">
        <f>B44/$B$49*100</f>
        <v>43.907698853326771</v>
      </c>
      <c r="D44" s="56"/>
      <c r="E44" s="56"/>
    </row>
    <row r="45" spans="1:5" x14ac:dyDescent="0.25">
      <c r="A45" s="5" t="s">
        <v>102</v>
      </c>
      <c r="B45" s="55">
        <v>138480</v>
      </c>
      <c r="C45" s="51">
        <f t="shared" ref="C45:C48" si="1">B45/$B$49*100</f>
        <v>28.881649474215493</v>
      </c>
      <c r="D45" s="56"/>
      <c r="E45" s="56"/>
    </row>
    <row r="46" spans="1:5" x14ac:dyDescent="0.25">
      <c r="A46" s="5" t="s">
        <v>103</v>
      </c>
      <c r="B46" s="55">
        <v>26610</v>
      </c>
      <c r="C46" s="51">
        <f t="shared" si="1"/>
        <v>5.5498316905609064</v>
      </c>
    </row>
    <row r="47" spans="1:5" x14ac:dyDescent="0.25">
      <c r="A47" s="5" t="s">
        <v>104</v>
      </c>
      <c r="B47" s="55">
        <v>49715</v>
      </c>
      <c r="C47" s="51">
        <f t="shared" si="1"/>
        <v>10.368653983323393</v>
      </c>
      <c r="D47" s="56"/>
      <c r="E47" s="56"/>
    </row>
    <row r="48" spans="1:5" x14ac:dyDescent="0.25">
      <c r="A48" s="5" t="s">
        <v>105</v>
      </c>
      <c r="B48" s="55">
        <v>54143</v>
      </c>
      <c r="C48" s="51">
        <f t="shared" si="1"/>
        <v>11.292165998573436</v>
      </c>
      <c r="D48" s="56"/>
      <c r="E48" s="56"/>
    </row>
    <row r="49" spans="1:5" ht="15.75" thickBot="1" x14ac:dyDescent="0.3">
      <c r="A49" s="17" t="s">
        <v>59</v>
      </c>
      <c r="B49" s="57">
        <f>SUM(B44:B48)</f>
        <v>479474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zoque,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customHeight="1" thickBot="1" x14ac:dyDescent="0.3">
      <c r="A3" s="24" t="s">
        <v>28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34000</v>
      </c>
      <c r="C5" s="48">
        <f>B5/$B$7*100</f>
        <v>49.884824742873072</v>
      </c>
    </row>
    <row r="6" spans="1:6" x14ac:dyDescent="0.25">
      <c r="A6" s="3" t="s">
        <v>58</v>
      </c>
      <c r="B6" s="40">
        <v>34157</v>
      </c>
      <c r="C6" s="48">
        <f>B6/$B$7*100</f>
        <v>50.115175257126928</v>
      </c>
    </row>
    <row r="7" spans="1:6" x14ac:dyDescent="0.25">
      <c r="A7" s="3" t="s">
        <v>70</v>
      </c>
      <c r="B7" s="64">
        <f>B5+B6</f>
        <v>68157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ht="17.25" customHeight="1" x14ac:dyDescent="0.25">
      <c r="A10" s="6" t="s">
        <v>67</v>
      </c>
      <c r="B10" s="32">
        <v>2986</v>
      </c>
      <c r="C10" s="53">
        <f>(B10/($B$13-$B$12))*100</f>
        <v>4.4332269319278454</v>
      </c>
    </row>
    <row r="11" spans="1:6" x14ac:dyDescent="0.25">
      <c r="A11" s="49" t="s">
        <v>68</v>
      </c>
      <c r="B11" s="32">
        <v>64369</v>
      </c>
      <c r="C11" s="53">
        <f>(B11/($B$13-$B$12))*100</f>
        <v>95.566773068072152</v>
      </c>
    </row>
    <row r="12" spans="1:6" x14ac:dyDescent="0.25">
      <c r="A12" s="49" t="s">
        <v>60</v>
      </c>
      <c r="B12" s="40">
        <v>802</v>
      </c>
      <c r="C12" s="48">
        <v>0</v>
      </c>
    </row>
    <row r="13" spans="1:6" x14ac:dyDescent="0.25">
      <c r="A13" s="3" t="s">
        <v>59</v>
      </c>
      <c r="B13" s="64">
        <f>SUM(B10:B12)</f>
        <v>68157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11958</v>
      </c>
      <c r="C16" s="48">
        <f>(B16/($B$19-$B$18)*100)</f>
        <v>95.032981006119371</v>
      </c>
    </row>
    <row r="17" spans="1:4" x14ac:dyDescent="0.25">
      <c r="A17" s="3" t="s">
        <v>69</v>
      </c>
      <c r="B17" s="32">
        <v>625</v>
      </c>
      <c r="C17" s="48">
        <f>(B17/($B$19-$B$18)*100)</f>
        <v>4.9670189938806324</v>
      </c>
    </row>
    <row r="18" spans="1:4" x14ac:dyDescent="0.25">
      <c r="A18" s="3" t="s">
        <v>60</v>
      </c>
      <c r="B18" s="40">
        <v>5</v>
      </c>
      <c r="C18" s="48">
        <v>0</v>
      </c>
    </row>
    <row r="19" spans="1:4" x14ac:dyDescent="0.25">
      <c r="A19" s="3" t="s">
        <v>59</v>
      </c>
      <c r="B19" s="64">
        <f>SUM(B16:B18)</f>
        <v>12588</v>
      </c>
      <c r="C19" s="64">
        <f>SUM(C16:C18)</f>
        <v>100</v>
      </c>
    </row>
    <row r="20" spans="1:4" x14ac:dyDescent="0.25">
      <c r="B20" s="40"/>
      <c r="C20" s="48"/>
    </row>
    <row r="21" spans="1:4" x14ac:dyDescent="0.25">
      <c r="A21" s="29" t="s">
        <v>43</v>
      </c>
      <c r="B21" s="52"/>
      <c r="C21" s="39"/>
    </row>
    <row r="22" spans="1:4" x14ac:dyDescent="0.25">
      <c r="A22" s="3" t="s">
        <v>61</v>
      </c>
      <c r="B22" s="40">
        <v>145</v>
      </c>
      <c r="C22" s="48">
        <f>(B22/($B$27-$B$26))*100</f>
        <v>1.1548263778273336</v>
      </c>
    </row>
    <row r="23" spans="1:4" x14ac:dyDescent="0.25">
      <c r="A23" s="3" t="s">
        <v>76</v>
      </c>
      <c r="B23" s="40">
        <v>1266</v>
      </c>
      <c r="C23" s="48">
        <f t="shared" ref="C23:C25" si="0">(B23/($B$27-$B$26))*100</f>
        <v>10.082828926409684</v>
      </c>
    </row>
    <row r="24" spans="1:4" x14ac:dyDescent="0.25">
      <c r="A24" s="3" t="s">
        <v>62</v>
      </c>
      <c r="B24" s="40">
        <v>9017</v>
      </c>
      <c r="C24" s="48">
        <f t="shared" si="0"/>
        <v>71.81427206116598</v>
      </c>
    </row>
    <row r="25" spans="1:4" x14ac:dyDescent="0.25">
      <c r="A25" s="3" t="s">
        <v>63</v>
      </c>
      <c r="B25" s="40">
        <v>2128</v>
      </c>
      <c r="C25" s="48">
        <f t="shared" si="0"/>
        <v>16.948072634597004</v>
      </c>
    </row>
    <row r="26" spans="1:4" x14ac:dyDescent="0.25">
      <c r="A26" s="3" t="s">
        <v>60</v>
      </c>
      <c r="B26" s="40">
        <v>32</v>
      </c>
      <c r="C26" s="48">
        <v>0</v>
      </c>
      <c r="D26" s="33" t="s">
        <v>53</v>
      </c>
    </row>
    <row r="27" spans="1:4" x14ac:dyDescent="0.25">
      <c r="A27" s="3" t="s">
        <v>59</v>
      </c>
      <c r="B27" s="64">
        <f>SUM(B22:B26)</f>
        <v>12588</v>
      </c>
      <c r="C27" s="64">
        <f>SUM(C22:C26)</f>
        <v>100</v>
      </c>
    </row>
    <row r="28" spans="1:4" x14ac:dyDescent="0.25">
      <c r="A28" s="49"/>
      <c r="B28" s="52"/>
      <c r="C28" s="51"/>
    </row>
    <row r="29" spans="1:4" x14ac:dyDescent="0.25">
      <c r="A29" s="4" t="s">
        <v>71</v>
      </c>
      <c r="B29" s="52"/>
      <c r="C29" s="48"/>
    </row>
    <row r="30" spans="1:4" x14ac:dyDescent="0.25">
      <c r="A30" s="3" t="s">
        <v>72</v>
      </c>
      <c r="B30" s="40">
        <v>38538</v>
      </c>
      <c r="C30" s="48">
        <f>(B30/($B$33-$B$32)*100)</f>
        <v>74.292984789775034</v>
      </c>
    </row>
    <row r="31" spans="1:4" x14ac:dyDescent="0.25">
      <c r="A31" s="3" t="s">
        <v>73</v>
      </c>
      <c r="B31" s="40">
        <v>13335</v>
      </c>
      <c r="C31" s="48">
        <f>(B31/($B$33-$B$32)*100)</f>
        <v>25.70701521022497</v>
      </c>
    </row>
    <row r="32" spans="1:4" x14ac:dyDescent="0.25">
      <c r="A32" s="3" t="s">
        <v>60</v>
      </c>
      <c r="B32" s="40">
        <v>512</v>
      </c>
      <c r="C32" s="48">
        <v>0</v>
      </c>
    </row>
    <row r="33" spans="1:5" x14ac:dyDescent="0.25">
      <c r="A33" s="3" t="s">
        <v>59</v>
      </c>
      <c r="B33" s="64">
        <f>SUM(B30:B32)</f>
        <v>52385</v>
      </c>
      <c r="C33" s="64">
        <f>SUM(C30:C32)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12902</v>
      </c>
      <c r="C36" s="48">
        <f>(B36/($B$41-$B$40)*100)</f>
        <v>24.655544726633416</v>
      </c>
    </row>
    <row r="37" spans="1:5" x14ac:dyDescent="0.25">
      <c r="A37" s="3" t="s">
        <v>64</v>
      </c>
      <c r="B37" s="54">
        <v>30802</v>
      </c>
      <c r="C37" s="48">
        <f>(B37/($B$41-$B$40)*100)</f>
        <v>58.862198780790763</v>
      </c>
    </row>
    <row r="38" spans="1:5" x14ac:dyDescent="0.25">
      <c r="A38" s="3" t="s">
        <v>65</v>
      </c>
      <c r="B38" s="54">
        <v>6597</v>
      </c>
      <c r="C38" s="48">
        <f>(B38/($B$41-$B$40)*100)</f>
        <v>12.60677635727799</v>
      </c>
    </row>
    <row r="39" spans="1:5" x14ac:dyDescent="0.25">
      <c r="A39" s="3" t="s">
        <v>66</v>
      </c>
      <c r="B39" s="54">
        <v>2028</v>
      </c>
      <c r="C39" s="48">
        <f>(B39/($B$41-$B$40)*100)</f>
        <v>3.8754801352978272</v>
      </c>
    </row>
    <row r="40" spans="1:5" x14ac:dyDescent="0.25">
      <c r="A40" s="3" t="s">
        <v>60</v>
      </c>
      <c r="B40" s="54">
        <v>56</v>
      </c>
      <c r="C40" s="48">
        <v>0</v>
      </c>
    </row>
    <row r="41" spans="1:5" x14ac:dyDescent="0.25">
      <c r="A41" s="3" t="s">
        <v>59</v>
      </c>
      <c r="B41" s="54">
        <f>SUM(B35:B40)</f>
        <v>52385</v>
      </c>
      <c r="C41" s="64">
        <f>SUM(C36:C40)</f>
        <v>99.999999999999986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50052</v>
      </c>
      <c r="C44" s="51">
        <f>B44/$B$49*100</f>
        <v>73.436330824420097</v>
      </c>
      <c r="D44" s="56"/>
      <c r="E44" s="56"/>
    </row>
    <row r="45" spans="1:5" x14ac:dyDescent="0.25">
      <c r="A45" s="5" t="s">
        <v>102</v>
      </c>
      <c r="B45" s="55">
        <v>12934</v>
      </c>
      <c r="C45" s="51">
        <f t="shared" ref="C45:C48" si="1">B45/$B$49*100</f>
        <v>18.976774212480009</v>
      </c>
      <c r="D45" s="56"/>
      <c r="E45" s="56"/>
    </row>
    <row r="46" spans="1:5" x14ac:dyDescent="0.25">
      <c r="A46" s="5" t="s">
        <v>103</v>
      </c>
      <c r="B46" s="55">
        <v>692</v>
      </c>
      <c r="C46" s="51">
        <f t="shared" si="1"/>
        <v>1.0153029035902401</v>
      </c>
    </row>
    <row r="47" spans="1:5" x14ac:dyDescent="0.25">
      <c r="A47" s="5" t="s">
        <v>104</v>
      </c>
      <c r="B47" s="55">
        <v>682</v>
      </c>
      <c r="C47" s="51">
        <f t="shared" si="1"/>
        <v>1.0006308963129245</v>
      </c>
      <c r="D47" s="56"/>
      <c r="E47" s="56"/>
    </row>
    <row r="48" spans="1:5" x14ac:dyDescent="0.25">
      <c r="A48" s="5" t="s">
        <v>105</v>
      </c>
      <c r="B48" s="55">
        <v>3797</v>
      </c>
      <c r="C48" s="51">
        <f t="shared" si="1"/>
        <v>5.5709611631967366</v>
      </c>
      <c r="D48" s="56"/>
      <c r="E48" s="56"/>
    </row>
    <row r="49" spans="1:5" ht="15.75" thickBot="1" x14ac:dyDescent="0.3">
      <c r="A49" s="17" t="s">
        <v>59</v>
      </c>
      <c r="B49" s="57">
        <f>SUM(B44:B48)</f>
        <v>68157</v>
      </c>
      <c r="C49" s="66">
        <f>SUM(C44:C48)</f>
        <v>100.00000000000001</v>
      </c>
      <c r="D49" s="56"/>
      <c r="E49" s="56"/>
    </row>
    <row r="50" spans="1:5" ht="25.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cuicateco,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3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6170</v>
      </c>
      <c r="C5" s="48">
        <f>B5/$B$7*100</f>
        <v>46.328277519147022</v>
      </c>
    </row>
    <row r="6" spans="1:6" x14ac:dyDescent="0.25">
      <c r="A6" s="3" t="s">
        <v>58</v>
      </c>
      <c r="B6" s="40">
        <v>7148</v>
      </c>
      <c r="C6" s="48">
        <f>B6/$B$7*100</f>
        <v>53.671722480852978</v>
      </c>
    </row>
    <row r="7" spans="1:6" x14ac:dyDescent="0.25">
      <c r="A7" s="3" t="s">
        <v>70</v>
      </c>
      <c r="B7" s="64">
        <f>B5+B6</f>
        <v>13318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503</v>
      </c>
      <c r="C10" s="53">
        <f>(B10/($B$13-$B$12))*100</f>
        <v>3.79651294437316</v>
      </c>
    </row>
    <row r="11" spans="1:6" x14ac:dyDescent="0.25">
      <c r="A11" s="49" t="s">
        <v>68</v>
      </c>
      <c r="B11" s="32">
        <v>12746</v>
      </c>
      <c r="C11" s="53">
        <f>(B11/($B$13-$B$12))*100</f>
        <v>96.203487055626837</v>
      </c>
    </row>
    <row r="12" spans="1:6" x14ac:dyDescent="0.25">
      <c r="A12" s="49" t="s">
        <v>60</v>
      </c>
      <c r="B12" s="40">
        <v>69</v>
      </c>
      <c r="C12" s="48">
        <v>0</v>
      </c>
    </row>
    <row r="13" spans="1:6" x14ac:dyDescent="0.25">
      <c r="A13" s="3" t="s">
        <v>59</v>
      </c>
      <c r="B13" s="64">
        <f>SUM(B10:B12)</f>
        <v>13318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1442</v>
      </c>
      <c r="C16" s="48">
        <f>(B16/($B$19-$B$18)*100)</f>
        <v>98.767123287671239</v>
      </c>
    </row>
    <row r="17" spans="1:3" x14ac:dyDescent="0.25">
      <c r="A17" s="3" t="s">
        <v>69</v>
      </c>
      <c r="B17" s="32">
        <v>18</v>
      </c>
      <c r="C17" s="48">
        <f>(B17/($B$19-$B$18)*100)</f>
        <v>1.2328767123287672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1460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6</v>
      </c>
      <c r="C22" s="48">
        <f>(B22/($B$27-$B$26))*100</f>
        <v>0.41208791208791212</v>
      </c>
    </row>
    <row r="23" spans="1:3" x14ac:dyDescent="0.25">
      <c r="A23" s="3" t="s">
        <v>76</v>
      </c>
      <c r="B23" s="40">
        <v>170</v>
      </c>
      <c r="C23" s="48">
        <f t="shared" ref="C23:C25" si="0">(B23/($B$27-$B$26))*100</f>
        <v>11.675824175824175</v>
      </c>
    </row>
    <row r="24" spans="1:3" x14ac:dyDescent="0.25">
      <c r="A24" s="3" t="s">
        <v>62</v>
      </c>
      <c r="B24" s="40">
        <v>1094</v>
      </c>
      <c r="C24" s="48">
        <f t="shared" si="0"/>
        <v>75.137362637362642</v>
      </c>
    </row>
    <row r="25" spans="1:3" x14ac:dyDescent="0.25">
      <c r="A25" s="3" t="s">
        <v>63</v>
      </c>
      <c r="B25" s="40">
        <v>186</v>
      </c>
      <c r="C25" s="48">
        <f t="shared" si="0"/>
        <v>12.774725274725274</v>
      </c>
    </row>
    <row r="26" spans="1:3" x14ac:dyDescent="0.25">
      <c r="A26" s="3" t="s">
        <v>60</v>
      </c>
      <c r="B26" s="40">
        <v>4</v>
      </c>
      <c r="C26" s="48">
        <v>0</v>
      </c>
    </row>
    <row r="27" spans="1:3" x14ac:dyDescent="0.25">
      <c r="A27" s="3" t="s">
        <v>59</v>
      </c>
      <c r="B27" s="64">
        <f>SUM(B22:B26)</f>
        <v>1460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8765</v>
      </c>
      <c r="C30" s="48">
        <f>(B30/($B$33-$B$32)*100)</f>
        <v>76.456734124214933</v>
      </c>
    </row>
    <row r="31" spans="1:3" x14ac:dyDescent="0.25">
      <c r="A31" s="3" t="s">
        <v>73</v>
      </c>
      <c r="B31" s="40">
        <v>2699</v>
      </c>
      <c r="C31" s="48">
        <f>(B31/($B$33-$B$32)*100)</f>
        <v>23.543265875785067</v>
      </c>
    </row>
    <row r="32" spans="1:3" x14ac:dyDescent="0.25">
      <c r="A32" s="3" t="s">
        <v>60</v>
      </c>
      <c r="B32" s="40">
        <v>82</v>
      </c>
      <c r="C32" s="48">
        <v>0</v>
      </c>
    </row>
    <row r="33" spans="1:5" x14ac:dyDescent="0.25">
      <c r="A33" s="3" t="s">
        <v>59</v>
      </c>
      <c r="B33" s="40">
        <f>SUM(B30:B32)</f>
        <v>11546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1778</v>
      </c>
      <c r="C36" s="48">
        <f>(B36/($B$41-$B$40)*100)</f>
        <v>15.401940401940402</v>
      </c>
    </row>
    <row r="37" spans="1:5" x14ac:dyDescent="0.25">
      <c r="A37" s="3" t="s">
        <v>64</v>
      </c>
      <c r="B37" s="54">
        <v>8924</v>
      </c>
      <c r="C37" s="48">
        <f>(B37/($B$41-$B$40)*100)</f>
        <v>77.304227304227297</v>
      </c>
    </row>
    <row r="38" spans="1:5" x14ac:dyDescent="0.25">
      <c r="A38" s="3" t="s">
        <v>65</v>
      </c>
      <c r="B38" s="54">
        <v>685</v>
      </c>
      <c r="C38" s="48">
        <f>(B38/($B$41-$B$40)*100)</f>
        <v>5.9338184338184341</v>
      </c>
    </row>
    <row r="39" spans="1:5" x14ac:dyDescent="0.25">
      <c r="A39" s="3" t="s">
        <v>66</v>
      </c>
      <c r="B39" s="54">
        <v>157</v>
      </c>
      <c r="C39" s="48">
        <f>(B39/($B$41-$B$40)*100)</f>
        <v>1.36001386001386</v>
      </c>
    </row>
    <row r="40" spans="1:5" x14ac:dyDescent="0.25">
      <c r="A40" s="3" t="s">
        <v>60</v>
      </c>
      <c r="B40" s="54">
        <v>2</v>
      </c>
      <c r="C40" s="48">
        <v>0</v>
      </c>
    </row>
    <row r="41" spans="1:5" x14ac:dyDescent="0.25">
      <c r="A41" s="3" t="s">
        <v>59</v>
      </c>
      <c r="B41" s="54">
        <f>SUM(B35:B40)</f>
        <v>11546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10806</v>
      </c>
      <c r="C44" s="51">
        <f>B44/$B$49*100</f>
        <v>81.138309055413728</v>
      </c>
      <c r="D44" s="56"/>
      <c r="E44" s="56"/>
    </row>
    <row r="45" spans="1:5" x14ac:dyDescent="0.25">
      <c r="A45" s="5" t="s">
        <v>102</v>
      </c>
      <c r="B45" s="55">
        <v>861</v>
      </c>
      <c r="C45" s="51">
        <f t="shared" ref="C45:C48" si="1">B45/$B$49*100</f>
        <v>6.4649346748761074</v>
      </c>
      <c r="D45" s="56"/>
      <c r="E45" s="56"/>
    </row>
    <row r="46" spans="1:5" x14ac:dyDescent="0.25">
      <c r="A46" s="5" t="s">
        <v>103</v>
      </c>
      <c r="B46" s="55">
        <v>88</v>
      </c>
      <c r="C46" s="51">
        <f t="shared" si="1"/>
        <v>0.66075987385493318</v>
      </c>
    </row>
    <row r="47" spans="1:5" x14ac:dyDescent="0.25">
      <c r="A47" s="5" t="s">
        <v>104</v>
      </c>
      <c r="B47" s="55">
        <v>102</v>
      </c>
      <c r="C47" s="51">
        <f t="shared" si="1"/>
        <v>0.76588076287730888</v>
      </c>
      <c r="D47" s="56"/>
      <c r="E47" s="56"/>
    </row>
    <row r="48" spans="1:5" x14ac:dyDescent="0.25">
      <c r="A48" s="5" t="s">
        <v>105</v>
      </c>
      <c r="B48" s="55">
        <v>1461</v>
      </c>
      <c r="C48" s="51">
        <f t="shared" si="1"/>
        <v>10.970115632977924</v>
      </c>
      <c r="D48" s="56"/>
      <c r="E48" s="56"/>
    </row>
    <row r="49" spans="1:5" ht="15.75" thickBot="1" x14ac:dyDescent="0.3">
      <c r="A49" s="17" t="s">
        <v>59</v>
      </c>
      <c r="B49" s="57">
        <f>SUM(B44:B48)</f>
        <v>13318</v>
      </c>
      <c r="C49" s="66">
        <f>SUM(C44:C48)</f>
        <v>99.999999999999986</v>
      </c>
      <c r="D49" s="56"/>
      <c r="E49" s="56"/>
    </row>
    <row r="50" spans="1:5" ht="26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ht="26.25" customHeight="1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6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chatino,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4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23619</v>
      </c>
      <c r="C5" s="48">
        <f>B5/$B$7*100</f>
        <v>45.762613345733548</v>
      </c>
    </row>
    <row r="6" spans="1:6" x14ac:dyDescent="0.25">
      <c r="A6" s="3" t="s">
        <v>58</v>
      </c>
      <c r="B6" s="40">
        <v>27993</v>
      </c>
      <c r="C6" s="48">
        <f>B6/$B$7*100</f>
        <v>54.237386654266452</v>
      </c>
    </row>
    <row r="7" spans="1:6" x14ac:dyDescent="0.25">
      <c r="A7" s="3" t="s">
        <v>70</v>
      </c>
      <c r="B7" s="64">
        <f>B5+B6</f>
        <v>51612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10295</v>
      </c>
      <c r="C10" s="53">
        <f>(B10/($B$13-$B$12))*100</f>
        <v>20.227125370847006</v>
      </c>
    </row>
    <row r="11" spans="1:6" x14ac:dyDescent="0.25">
      <c r="A11" s="49" t="s">
        <v>68</v>
      </c>
      <c r="B11" s="32">
        <v>40602</v>
      </c>
      <c r="C11" s="53">
        <f>(B11/($B$13-$B$12))*100</f>
        <v>79.772874629152994</v>
      </c>
    </row>
    <row r="12" spans="1:6" x14ac:dyDescent="0.25">
      <c r="A12" s="49" t="s">
        <v>60</v>
      </c>
      <c r="B12" s="40">
        <v>715</v>
      </c>
      <c r="C12" s="48">
        <v>0</v>
      </c>
    </row>
    <row r="13" spans="1:6" x14ac:dyDescent="0.25">
      <c r="A13" s="3" t="s">
        <v>59</v>
      </c>
      <c r="B13" s="64">
        <f>SUM(B10:B12)</f>
        <v>51612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10878</v>
      </c>
      <c r="C16" s="48">
        <f>(B16/($B$19-$B$18)*100)</f>
        <v>93.101677507702846</v>
      </c>
    </row>
    <row r="17" spans="1:3" x14ac:dyDescent="0.25">
      <c r="A17" s="3" t="s">
        <v>69</v>
      </c>
      <c r="B17" s="32">
        <v>806</v>
      </c>
      <c r="C17" s="48">
        <f>(B17/($B$19-$B$18)*100)</f>
        <v>6.898322492297158</v>
      </c>
    </row>
    <row r="18" spans="1:3" x14ac:dyDescent="0.25">
      <c r="A18" s="3" t="s">
        <v>60</v>
      </c>
      <c r="B18" s="40">
        <v>5</v>
      </c>
      <c r="C18" s="48">
        <v>0</v>
      </c>
    </row>
    <row r="19" spans="1:3" x14ac:dyDescent="0.25">
      <c r="A19" s="3" t="s">
        <v>59</v>
      </c>
      <c r="B19" s="64">
        <f>SUM(B16:B18)</f>
        <v>11689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155</v>
      </c>
      <c r="C22" s="48">
        <f>(B22/($B$27-$B$26))*100</f>
        <v>1.3280781424042498</v>
      </c>
    </row>
    <row r="23" spans="1:3" x14ac:dyDescent="0.25">
      <c r="A23" s="3" t="s">
        <v>76</v>
      </c>
      <c r="B23" s="40">
        <v>1402</v>
      </c>
      <c r="C23" s="48">
        <f t="shared" ref="C23:C25" si="0">(B23/($B$27-$B$26))*100</f>
        <v>12.01268100419844</v>
      </c>
    </row>
    <row r="24" spans="1:3" x14ac:dyDescent="0.25">
      <c r="A24" s="3" t="s">
        <v>62</v>
      </c>
      <c r="B24" s="40">
        <v>8585</v>
      </c>
      <c r="C24" s="48">
        <f t="shared" si="0"/>
        <v>73.558392597035379</v>
      </c>
    </row>
    <row r="25" spans="1:3" x14ac:dyDescent="0.25">
      <c r="A25" s="3" t="s">
        <v>63</v>
      </c>
      <c r="B25" s="40">
        <v>1529</v>
      </c>
      <c r="C25" s="48">
        <f t="shared" si="0"/>
        <v>13.100848256361921</v>
      </c>
    </row>
    <row r="26" spans="1:3" x14ac:dyDescent="0.25">
      <c r="A26" s="3" t="s">
        <v>60</v>
      </c>
      <c r="B26" s="40">
        <v>18</v>
      </c>
      <c r="C26" s="48">
        <v>0</v>
      </c>
    </row>
    <row r="27" spans="1:3" x14ac:dyDescent="0.25">
      <c r="A27" s="3" t="s">
        <v>59</v>
      </c>
      <c r="B27" s="64">
        <f>SUM(B22:B26)</f>
        <v>11689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24379</v>
      </c>
      <c r="C30" s="48">
        <f>(B30/($B$33-$B$32)*100)</f>
        <v>67.698758712615586</v>
      </c>
    </row>
    <row r="31" spans="1:3" x14ac:dyDescent="0.25">
      <c r="A31" s="3" t="s">
        <v>73</v>
      </c>
      <c r="B31" s="40">
        <v>11632</v>
      </c>
      <c r="C31" s="48">
        <f>(B31/($B$33-$B$32)*100)</f>
        <v>32.301241287384407</v>
      </c>
    </row>
    <row r="32" spans="1:3" x14ac:dyDescent="0.25">
      <c r="A32" s="3" t="s">
        <v>60</v>
      </c>
      <c r="B32" s="40">
        <v>347</v>
      </c>
      <c r="C32" s="48">
        <v>0</v>
      </c>
    </row>
    <row r="33" spans="1:5" x14ac:dyDescent="0.25">
      <c r="A33" s="3" t="s">
        <v>59</v>
      </c>
      <c r="B33" s="40">
        <f>SUM(B30:B32)</f>
        <v>36358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x14ac:dyDescent="0.25">
      <c r="A36" s="3" t="s">
        <v>61</v>
      </c>
      <c r="B36" s="54">
        <v>9120</v>
      </c>
      <c r="C36" s="48">
        <f>(B36/($B$41-$B$40)*100)</f>
        <v>25.101147716951534</v>
      </c>
    </row>
    <row r="37" spans="1:5" x14ac:dyDescent="0.25">
      <c r="A37" s="3" t="s">
        <v>64</v>
      </c>
      <c r="B37" s="54">
        <v>24045</v>
      </c>
      <c r="C37" s="48">
        <f>(B37/($B$41-$B$40)*100)</f>
        <v>66.179506234002147</v>
      </c>
    </row>
    <row r="38" spans="1:5" x14ac:dyDescent="0.25">
      <c r="A38" s="3" t="s">
        <v>65</v>
      </c>
      <c r="B38" s="54">
        <v>2475</v>
      </c>
      <c r="C38" s="48">
        <f>(B38/($B$41-$B$40)*100)</f>
        <v>6.8119891008174394</v>
      </c>
    </row>
    <row r="39" spans="1:5" x14ac:dyDescent="0.25">
      <c r="A39" s="3" t="s">
        <v>66</v>
      </c>
      <c r="B39" s="54">
        <v>693</v>
      </c>
      <c r="C39" s="48">
        <f>(B39/($B$41-$B$40)*100)</f>
        <v>1.9073569482288828</v>
      </c>
    </row>
    <row r="40" spans="1:5" x14ac:dyDescent="0.25">
      <c r="A40" s="3" t="s">
        <v>60</v>
      </c>
      <c r="B40" s="54">
        <v>25</v>
      </c>
      <c r="C40" s="48">
        <v>0</v>
      </c>
    </row>
    <row r="41" spans="1:5" x14ac:dyDescent="0.25">
      <c r="A41" s="3" t="s">
        <v>59</v>
      </c>
      <c r="B41" s="54">
        <f>SUM(B35:B40)</f>
        <v>36358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35393</v>
      </c>
      <c r="C44" s="51">
        <f>B44/$B$49*100</f>
        <v>68.575137564907379</v>
      </c>
      <c r="D44" s="56"/>
      <c r="E44" s="56"/>
    </row>
    <row r="45" spans="1:5" x14ac:dyDescent="0.25">
      <c r="A45" s="5" t="s">
        <v>102</v>
      </c>
      <c r="B45" s="55">
        <v>14465</v>
      </c>
      <c r="C45" s="51">
        <f t="shared" ref="C45:C48" si="1">B45/$B$49*100</f>
        <v>28.026427962489343</v>
      </c>
      <c r="D45" s="56"/>
      <c r="E45" s="56"/>
    </row>
    <row r="46" spans="1:5" x14ac:dyDescent="0.25">
      <c r="A46" s="5" t="s">
        <v>103</v>
      </c>
      <c r="B46" s="55">
        <v>501</v>
      </c>
      <c r="C46" s="51">
        <f t="shared" si="1"/>
        <v>0.97070448732852821</v>
      </c>
    </row>
    <row r="47" spans="1:5" x14ac:dyDescent="0.25">
      <c r="A47" s="5" t="s">
        <v>104</v>
      </c>
      <c r="B47" s="55">
        <v>205</v>
      </c>
      <c r="C47" s="51">
        <f t="shared" si="1"/>
        <v>0.39719445090289085</v>
      </c>
      <c r="D47" s="56"/>
      <c r="E47" s="56"/>
    </row>
    <row r="48" spans="1:5" x14ac:dyDescent="0.25">
      <c r="A48" s="5" t="s">
        <v>105</v>
      </c>
      <c r="B48" s="55">
        <v>1048</v>
      </c>
      <c r="C48" s="51">
        <f t="shared" si="1"/>
        <v>2.0305355343718516</v>
      </c>
      <c r="D48" s="56"/>
      <c r="E48" s="56"/>
    </row>
    <row r="49" spans="1:5" ht="15.75" thickBot="1" x14ac:dyDescent="0.3">
      <c r="A49" s="17" t="s">
        <v>59</v>
      </c>
      <c r="B49" s="57">
        <f>SUM(B44:B48)</f>
        <v>51612</v>
      </c>
      <c r="C49" s="66">
        <f>SUM(C44:C48)</f>
        <v>100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ht="24" customHeight="1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52"/>
  <sheetViews>
    <sheetView workbookViewId="0">
      <selection activeCell="A2" sqref="A2"/>
    </sheetView>
  </sheetViews>
  <sheetFormatPr baseColWidth="10" defaultColWidth="12" defaultRowHeight="15" x14ac:dyDescent="0.25"/>
  <cols>
    <col min="1" max="1" width="38.140625" style="3" customWidth="1"/>
    <col min="2" max="2" width="12" style="61"/>
    <col min="3" max="3" width="12" style="62"/>
    <col min="4" max="16384" width="12" style="33"/>
  </cols>
  <sheetData>
    <row r="1" spans="1:6" ht="15" customHeight="1" x14ac:dyDescent="0.25">
      <c r="A1" s="72" t="str">
        <f>CONCATENATE("Indicadores básicos de la agrupación ",$A$3,",", " ",2015)</f>
        <v>Indicadores básicos de la agrupación chichimeco jonaz, 2015</v>
      </c>
      <c r="B1" s="72"/>
      <c r="C1" s="72"/>
    </row>
    <row r="2" spans="1:6" ht="15.75" thickBot="1" x14ac:dyDescent="0.3">
      <c r="A2" s="41"/>
      <c r="B2" s="42"/>
      <c r="C2" s="43"/>
    </row>
    <row r="3" spans="1:6" ht="15.75" thickBot="1" x14ac:dyDescent="0.3">
      <c r="A3" s="24" t="s">
        <v>41</v>
      </c>
      <c r="B3" s="44">
        <v>2015</v>
      </c>
      <c r="C3" s="45" t="s">
        <v>74</v>
      </c>
    </row>
    <row r="4" spans="1:6" x14ac:dyDescent="0.25">
      <c r="A4" s="4" t="s">
        <v>95</v>
      </c>
      <c r="B4" s="46"/>
      <c r="C4" s="47"/>
    </row>
    <row r="5" spans="1:6" x14ac:dyDescent="0.25">
      <c r="A5" s="3" t="s">
        <v>57</v>
      </c>
      <c r="B5" s="40">
        <v>1219</v>
      </c>
      <c r="C5" s="48">
        <f>B5/$B$7*100</f>
        <v>57.122774133083411</v>
      </c>
    </row>
    <row r="6" spans="1:6" x14ac:dyDescent="0.25">
      <c r="A6" s="3" t="s">
        <v>58</v>
      </c>
      <c r="B6" s="40">
        <v>915</v>
      </c>
      <c r="C6" s="48">
        <f>B6/$B$7*100</f>
        <v>42.877225866916589</v>
      </c>
    </row>
    <row r="7" spans="1:6" x14ac:dyDescent="0.25">
      <c r="A7" s="3" t="s">
        <v>70</v>
      </c>
      <c r="B7" s="64">
        <f>B5+B6</f>
        <v>2134</v>
      </c>
      <c r="C7" s="64">
        <f>C5+C6</f>
        <v>100</v>
      </c>
    </row>
    <row r="8" spans="1:6" x14ac:dyDescent="0.25">
      <c r="A8" s="49"/>
      <c r="B8" s="50"/>
      <c r="C8" s="51"/>
      <c r="D8" s="72"/>
      <c r="E8" s="72"/>
      <c r="F8" s="72"/>
    </row>
    <row r="9" spans="1:6" x14ac:dyDescent="0.25">
      <c r="A9" s="4" t="s">
        <v>96</v>
      </c>
      <c r="B9" s="52"/>
      <c r="C9" s="39"/>
    </row>
    <row r="10" spans="1:6" x14ac:dyDescent="0.25">
      <c r="A10" s="6" t="s">
        <v>67</v>
      </c>
      <c r="B10" s="32">
        <v>43</v>
      </c>
      <c r="C10" s="53">
        <f>(B10/($B$13-$B$12))*100</f>
        <v>2.084343189529811</v>
      </c>
    </row>
    <row r="11" spans="1:6" x14ac:dyDescent="0.25">
      <c r="A11" s="49" t="s">
        <v>68</v>
      </c>
      <c r="B11" s="32">
        <v>2020</v>
      </c>
      <c r="C11" s="53">
        <f>(B11/($B$13-$B$12))*100</f>
        <v>97.915656810470182</v>
      </c>
    </row>
    <row r="12" spans="1:6" x14ac:dyDescent="0.25">
      <c r="A12" s="49" t="s">
        <v>60</v>
      </c>
      <c r="B12" s="40">
        <v>71</v>
      </c>
      <c r="C12" s="48">
        <v>0</v>
      </c>
    </row>
    <row r="13" spans="1:6" x14ac:dyDescent="0.25">
      <c r="A13" s="3" t="s">
        <v>59</v>
      </c>
      <c r="B13" s="64">
        <f>SUM(B10:B12)</f>
        <v>2134</v>
      </c>
      <c r="C13" s="64">
        <f>SUM(C10:C12)</f>
        <v>100</v>
      </c>
    </row>
    <row r="14" spans="1:6" x14ac:dyDescent="0.25">
      <c r="B14" s="52"/>
      <c r="C14" s="48"/>
    </row>
    <row r="15" spans="1:6" x14ac:dyDescent="0.25">
      <c r="A15" s="4" t="s">
        <v>75</v>
      </c>
      <c r="B15" s="52"/>
      <c r="C15" s="48"/>
    </row>
    <row r="16" spans="1:6" x14ac:dyDescent="0.25">
      <c r="A16" s="3" t="s">
        <v>54</v>
      </c>
      <c r="B16" s="32">
        <v>306</v>
      </c>
      <c r="C16" s="48">
        <f>(B16/($B$19-$B$18)*100)</f>
        <v>91.071428571428569</v>
      </c>
    </row>
    <row r="17" spans="1:3" x14ac:dyDescent="0.25">
      <c r="A17" s="3" t="s">
        <v>69</v>
      </c>
      <c r="B17" s="32">
        <v>30</v>
      </c>
      <c r="C17" s="48">
        <f>(B17/($B$19-$B$18)*100)</f>
        <v>8.9285714285714288</v>
      </c>
    </row>
    <row r="18" spans="1:3" x14ac:dyDescent="0.25">
      <c r="A18" s="3" t="s">
        <v>60</v>
      </c>
      <c r="B18" s="40">
        <v>0</v>
      </c>
      <c r="C18" s="48">
        <v>0</v>
      </c>
    </row>
    <row r="19" spans="1:3" x14ac:dyDescent="0.25">
      <c r="A19" s="3" t="s">
        <v>59</v>
      </c>
      <c r="B19" s="64">
        <f>SUM(B16:B18)</f>
        <v>336</v>
      </c>
      <c r="C19" s="64">
        <f>SUM(C16:C18)</f>
        <v>100</v>
      </c>
    </row>
    <row r="20" spans="1:3" x14ac:dyDescent="0.25">
      <c r="B20" s="40"/>
      <c r="C20" s="48"/>
    </row>
    <row r="21" spans="1:3" x14ac:dyDescent="0.25">
      <c r="A21" s="29" t="s">
        <v>43</v>
      </c>
      <c r="B21" s="52"/>
      <c r="C21" s="39"/>
    </row>
    <row r="22" spans="1:3" x14ac:dyDescent="0.25">
      <c r="A22" s="3" t="s">
        <v>61</v>
      </c>
      <c r="B22" s="40">
        <v>20</v>
      </c>
      <c r="C22" s="48">
        <f>(B22/($B$27-$B$26))*100</f>
        <v>5.9523809523809517</v>
      </c>
    </row>
    <row r="23" spans="1:3" x14ac:dyDescent="0.25">
      <c r="A23" s="3" t="s">
        <v>76</v>
      </c>
      <c r="B23" s="40">
        <v>20</v>
      </c>
      <c r="C23" s="48">
        <f t="shared" ref="C23:C25" si="0">(B23/($B$27-$B$26))*100</f>
        <v>5.9523809523809517</v>
      </c>
    </row>
    <row r="24" spans="1:3" x14ac:dyDescent="0.25">
      <c r="A24" s="3" t="s">
        <v>62</v>
      </c>
      <c r="B24" s="40">
        <v>283</v>
      </c>
      <c r="C24" s="48">
        <f t="shared" si="0"/>
        <v>84.226190476190482</v>
      </c>
    </row>
    <row r="25" spans="1:3" x14ac:dyDescent="0.25">
      <c r="A25" s="3" t="s">
        <v>63</v>
      </c>
      <c r="B25" s="40">
        <v>13</v>
      </c>
      <c r="C25" s="48">
        <f t="shared" si="0"/>
        <v>3.8690476190476191</v>
      </c>
    </row>
    <row r="26" spans="1:3" x14ac:dyDescent="0.25">
      <c r="A26" s="3" t="s">
        <v>60</v>
      </c>
      <c r="B26" s="40">
        <v>0</v>
      </c>
      <c r="C26" s="48">
        <v>0</v>
      </c>
    </row>
    <row r="27" spans="1:3" x14ac:dyDescent="0.25">
      <c r="A27" s="3" t="s">
        <v>59</v>
      </c>
      <c r="B27" s="64">
        <f>SUM(B22:B26)</f>
        <v>336</v>
      </c>
      <c r="C27" s="64">
        <f>SUM(C22:C26)</f>
        <v>100</v>
      </c>
    </row>
    <row r="28" spans="1:3" x14ac:dyDescent="0.25">
      <c r="A28" s="49"/>
      <c r="B28" s="52"/>
      <c r="C28" s="51"/>
    </row>
    <row r="29" spans="1:3" x14ac:dyDescent="0.25">
      <c r="A29" s="4" t="s">
        <v>71</v>
      </c>
      <c r="B29" s="52"/>
      <c r="C29" s="48"/>
    </row>
    <row r="30" spans="1:3" x14ac:dyDescent="0.25">
      <c r="A30" s="3" t="s">
        <v>72</v>
      </c>
      <c r="B30" s="40">
        <v>1114</v>
      </c>
      <c r="C30" s="48">
        <f>(B30/($B$33-$B$32)*100)</f>
        <v>66.947115384615387</v>
      </c>
    </row>
    <row r="31" spans="1:3" x14ac:dyDescent="0.25">
      <c r="A31" s="3" t="s">
        <v>73</v>
      </c>
      <c r="B31" s="40">
        <v>550</v>
      </c>
      <c r="C31" s="48">
        <f>(B31/($B$33-$B$32)*100)</f>
        <v>33.052884615384613</v>
      </c>
    </row>
    <row r="32" spans="1:3" x14ac:dyDescent="0.25">
      <c r="A32" s="3" t="s">
        <v>60</v>
      </c>
      <c r="B32" s="40">
        <v>13</v>
      </c>
      <c r="C32" s="48">
        <v>0</v>
      </c>
    </row>
    <row r="33" spans="1:5" x14ac:dyDescent="0.25">
      <c r="A33" s="3" t="s">
        <v>59</v>
      </c>
      <c r="B33" s="40">
        <f>SUM(B30:B32)</f>
        <v>1677</v>
      </c>
      <c r="C33" s="64">
        <f>SUM(C30:C31)</f>
        <v>100</v>
      </c>
    </row>
    <row r="34" spans="1:5" x14ac:dyDescent="0.25">
      <c r="B34" s="40"/>
      <c r="C34" s="48"/>
    </row>
    <row r="35" spans="1:5" x14ac:dyDescent="0.25">
      <c r="A35" s="29" t="s">
        <v>42</v>
      </c>
      <c r="B35" s="52"/>
      <c r="C35" s="48"/>
    </row>
    <row r="36" spans="1:5" ht="15.75" customHeight="1" x14ac:dyDescent="0.25">
      <c r="A36" s="3" t="s">
        <v>61</v>
      </c>
      <c r="B36" s="54">
        <v>625</v>
      </c>
      <c r="C36" s="48">
        <f>(B36/($B$41-$B$40)*100)</f>
        <v>37.268932617769828</v>
      </c>
    </row>
    <row r="37" spans="1:5" x14ac:dyDescent="0.25">
      <c r="A37" s="3" t="s">
        <v>64</v>
      </c>
      <c r="B37" s="54">
        <v>929</v>
      </c>
      <c r="C37" s="48">
        <f>(B37/($B$41-$B$40)*100)</f>
        <v>55.396541443053074</v>
      </c>
    </row>
    <row r="38" spans="1:5" x14ac:dyDescent="0.25">
      <c r="A38" s="3" t="s">
        <v>65</v>
      </c>
      <c r="B38" s="54">
        <v>56</v>
      </c>
      <c r="C38" s="48">
        <f>(B38/($B$41-$B$40)*100)</f>
        <v>3.3392963625521763</v>
      </c>
    </row>
    <row r="39" spans="1:5" x14ac:dyDescent="0.25">
      <c r="A39" s="3" t="s">
        <v>66</v>
      </c>
      <c r="B39" s="54">
        <v>67</v>
      </c>
      <c r="C39" s="48">
        <f>(B39/($B$41-$B$40)*100)</f>
        <v>3.9952295766249257</v>
      </c>
    </row>
    <row r="40" spans="1:5" x14ac:dyDescent="0.25">
      <c r="A40" s="3" t="s">
        <v>60</v>
      </c>
      <c r="B40" s="54">
        <v>0</v>
      </c>
      <c r="C40" s="48">
        <v>0</v>
      </c>
    </row>
    <row r="41" spans="1:5" x14ac:dyDescent="0.25">
      <c r="A41" s="3" t="s">
        <v>59</v>
      </c>
      <c r="B41" s="54">
        <f>SUM(B35:B40)</f>
        <v>1677</v>
      </c>
      <c r="C41" s="64">
        <f>SUM(C36:C40)</f>
        <v>100</v>
      </c>
    </row>
    <row r="42" spans="1:5" x14ac:dyDescent="0.25">
      <c r="A42" s="49"/>
      <c r="B42" s="52"/>
      <c r="C42" s="51"/>
    </row>
    <row r="43" spans="1:5" x14ac:dyDescent="0.25">
      <c r="A43" s="65" t="s">
        <v>106</v>
      </c>
      <c r="B43" s="52"/>
      <c r="C43" s="48"/>
    </row>
    <row r="44" spans="1:5" x14ac:dyDescent="0.25">
      <c r="A44" s="5" t="s">
        <v>101</v>
      </c>
      <c r="B44" s="55">
        <v>176</v>
      </c>
      <c r="C44" s="51">
        <f>B44/$B$49*100</f>
        <v>8.2474226804123703</v>
      </c>
      <c r="D44" s="56"/>
      <c r="E44" s="56"/>
    </row>
    <row r="45" spans="1:5" x14ac:dyDescent="0.25">
      <c r="A45" s="5" t="s">
        <v>102</v>
      </c>
      <c r="B45" s="55">
        <v>1627</v>
      </c>
      <c r="C45" s="51">
        <f t="shared" ref="C45:C48" si="1">B45/$B$49*100</f>
        <v>76.241799437675724</v>
      </c>
      <c r="D45" s="56"/>
      <c r="E45" s="56"/>
    </row>
    <row r="46" spans="1:5" x14ac:dyDescent="0.25">
      <c r="A46" s="5" t="s">
        <v>103</v>
      </c>
      <c r="B46" s="55">
        <v>72</v>
      </c>
      <c r="C46" s="51">
        <f t="shared" si="1"/>
        <v>3.3739456419868792</v>
      </c>
    </row>
    <row r="47" spans="1:5" x14ac:dyDescent="0.25">
      <c r="A47" s="5" t="s">
        <v>104</v>
      </c>
      <c r="B47" s="55">
        <v>6</v>
      </c>
      <c r="C47" s="51">
        <f t="shared" si="1"/>
        <v>0.28116213683223995</v>
      </c>
      <c r="D47" s="56"/>
      <c r="E47" s="56"/>
    </row>
    <row r="48" spans="1:5" x14ac:dyDescent="0.25">
      <c r="A48" s="5" t="s">
        <v>105</v>
      </c>
      <c r="B48" s="55">
        <v>253</v>
      </c>
      <c r="C48" s="51">
        <f t="shared" si="1"/>
        <v>11.855670103092782</v>
      </c>
      <c r="D48" s="56"/>
      <c r="E48" s="56"/>
    </row>
    <row r="49" spans="1:5" ht="15.75" thickBot="1" x14ac:dyDescent="0.3">
      <c r="A49" s="17" t="s">
        <v>59</v>
      </c>
      <c r="B49" s="57">
        <f>SUM(B44:B48)</f>
        <v>2134</v>
      </c>
      <c r="C49" s="66">
        <f>SUM(C44:C48)</f>
        <v>99.999999999999986</v>
      </c>
      <c r="D49" s="56"/>
      <c r="E49" s="56"/>
    </row>
    <row r="50" spans="1:5" ht="23.25" customHeight="1" x14ac:dyDescent="0.25">
      <c r="A50" s="71" t="s">
        <v>100</v>
      </c>
      <c r="B50" s="71"/>
      <c r="C50" s="71"/>
      <c r="D50" s="56"/>
      <c r="E50" s="56"/>
    </row>
    <row r="51" spans="1:5" ht="15" customHeight="1" x14ac:dyDescent="0.25">
      <c r="A51" s="58" t="s">
        <v>94</v>
      </c>
      <c r="B51" s="59"/>
      <c r="C51" s="60"/>
      <c r="D51" s="56"/>
      <c r="E51" s="56"/>
    </row>
    <row r="52" spans="1:5" x14ac:dyDescent="0.25">
      <c r="A52" s="34" t="s">
        <v>47</v>
      </c>
      <c r="B52" s="35"/>
      <c r="C52" s="35"/>
    </row>
  </sheetData>
  <mergeCells count="3">
    <mergeCell ref="A1:C1"/>
    <mergeCell ref="D8:F8"/>
    <mergeCell ref="A50:C50"/>
  </mergeCells>
  <phoneticPr fontId="14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68</vt:i4>
      </vt:variant>
      <vt:variant>
        <vt:lpstr>Rangos con nombre</vt:lpstr>
      </vt:variant>
      <vt:variant>
        <vt:i4>1</vt:i4>
      </vt:variant>
    </vt:vector>
  </HeadingPairs>
  <TitlesOfParts>
    <vt:vector size="69" baseType="lpstr">
      <vt:lpstr>1.Akateko</vt:lpstr>
      <vt:lpstr>2. amuzgo</vt:lpstr>
      <vt:lpstr>3.Awakateko</vt:lpstr>
      <vt:lpstr>4. ayapaneco</vt:lpstr>
      <vt:lpstr>5.cora</vt:lpstr>
      <vt:lpstr>6.cucapá</vt:lpstr>
      <vt:lpstr>7. cuicateco</vt:lpstr>
      <vt:lpstr>8.chatino</vt:lpstr>
      <vt:lpstr>9.chichimeco jonaz</vt:lpstr>
      <vt:lpstr>10.chinanteco</vt:lpstr>
      <vt:lpstr>11. chocholteco</vt:lpstr>
      <vt:lpstr>12. chontal de Oaxaca</vt:lpstr>
      <vt:lpstr>13.chontal de Tabasco</vt:lpstr>
      <vt:lpstr>14.Chuj</vt:lpstr>
      <vt:lpstr>15. ch'ol</vt:lpstr>
      <vt:lpstr>16.guarijío</vt:lpstr>
      <vt:lpstr>17.huasteco</vt:lpstr>
      <vt:lpstr>18.huave</vt:lpstr>
      <vt:lpstr>19.huichol</vt:lpstr>
      <vt:lpstr>20. ixcateco</vt:lpstr>
      <vt:lpstr>21.Ixil</vt:lpstr>
      <vt:lpstr>22. Jakalteko</vt:lpstr>
      <vt:lpstr>23.Kaqchikel</vt:lpstr>
      <vt:lpstr>24.Kickapoo</vt:lpstr>
      <vt:lpstr>25.kiliwa</vt:lpstr>
      <vt:lpstr>26. kumiai</vt:lpstr>
      <vt:lpstr>27.ku'ahl</vt:lpstr>
      <vt:lpstr>28.K'iche</vt:lpstr>
      <vt:lpstr>29.lacandón</vt:lpstr>
      <vt:lpstr>30.Mam</vt:lpstr>
      <vt:lpstr>31.matlatzinca</vt:lpstr>
      <vt:lpstr>32. maya</vt:lpstr>
      <vt:lpstr>33.mayo</vt:lpstr>
      <vt:lpstr>34.mazahua</vt:lpstr>
      <vt:lpstr>35.mazateco</vt:lpstr>
      <vt:lpstr>36.mixe</vt:lpstr>
      <vt:lpstr>37.mixteco</vt:lpstr>
      <vt:lpstr>38.náhuatl</vt:lpstr>
      <vt:lpstr>39.oluteco</vt:lpstr>
      <vt:lpstr>40.otomí</vt:lpstr>
      <vt:lpstr>41.paipai</vt:lpstr>
      <vt:lpstr>42.pame</vt:lpstr>
      <vt:lpstr>43.Pápago</vt:lpstr>
      <vt:lpstr>44.Pima</vt:lpstr>
      <vt:lpstr>45.popoloca</vt:lpstr>
      <vt:lpstr>46. popoluca de la sierra</vt:lpstr>
      <vt:lpstr>47.qato'k</vt:lpstr>
      <vt:lpstr>48.Q'anjob'al</vt:lpstr>
      <vt:lpstr>49.Q'eqchi</vt:lpstr>
      <vt:lpstr>50. sayulteco</vt:lpstr>
      <vt:lpstr>51.seri</vt:lpstr>
      <vt:lpstr>52.tarahumara</vt:lpstr>
      <vt:lpstr>53.tarasco</vt:lpstr>
      <vt:lpstr>54.Teko</vt:lpstr>
      <vt:lpstr>55.tepehua</vt:lpstr>
      <vt:lpstr>56. tepehuano del norte</vt:lpstr>
      <vt:lpstr>57.tepehuano del sur</vt:lpstr>
      <vt:lpstr>58. texistepequeño</vt:lpstr>
      <vt:lpstr>59. tojolabal</vt:lpstr>
      <vt:lpstr>60.totonaco</vt:lpstr>
      <vt:lpstr>61. triqui</vt:lpstr>
      <vt:lpstr>62.tlahuica</vt:lpstr>
      <vt:lpstr>63.tlapaneco</vt:lpstr>
      <vt:lpstr>64.tseltal</vt:lpstr>
      <vt:lpstr>65.tsotsil</vt:lpstr>
      <vt:lpstr>66.yaqui</vt:lpstr>
      <vt:lpstr>67.zapoteco</vt:lpstr>
      <vt:lpstr>68. zoque</vt:lpstr>
      <vt:lpstr>'53.tarasco'!Área_de_impresión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|</dc:creator>
  <cp:lastModifiedBy>Oscar Zamora Alarcón</cp:lastModifiedBy>
  <cp:lastPrinted>2010-05-25T20:45:21Z</cp:lastPrinted>
  <dcterms:created xsi:type="dcterms:W3CDTF">2010-04-19T18:05:54Z</dcterms:created>
  <dcterms:modified xsi:type="dcterms:W3CDTF">2017-01-04T23:12:30Z</dcterms:modified>
</cp:coreProperties>
</file>