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15" windowWidth="11790" windowHeight="10695" tabRatio="835"/>
  </bookViews>
  <sheets>
    <sheet name="Índice Yuto-nahua" sheetId="1" r:id="rId1"/>
    <sheet name="C1A. HLI 2000-2010" sheetId="2" r:id="rId2"/>
    <sheet name="C1B. HLI 2000-2010" sheetId="9" r:id="rId3"/>
    <sheet name="C2. Grupos de edad y sexo" sheetId="3" r:id="rId4"/>
    <sheet name="C3. Cond. Habla Española" sheetId="4" r:id="rId5"/>
    <sheet name="C4. Asistencia Escolar" sheetId="5" r:id="rId6"/>
    <sheet name="C5. Alfabetismo " sheetId="6" r:id="rId7"/>
    <sheet name="C6. Instrucción básica" sheetId="7" r:id="rId8"/>
    <sheet name="C7. Niveles de instruccion " sheetId="8" r:id="rId9"/>
  </sheets>
  <definedNames>
    <definedName name="_xlnm._FilterDatabase" localSheetId="4" hidden="1">'C3. Cond. Habla Española'!$A$5:$G$8</definedName>
    <definedName name="_xlnm.Print_Area" localSheetId="4">'C3. Cond. Habla Española'!$A$1:$H$24</definedName>
    <definedName name="_xlnm.Print_Area" localSheetId="5">'C4. Asistencia Escolar'!$A$1:$G$24</definedName>
    <definedName name="_xlnm.Print_Area" localSheetId="8" xml:space="preserve">         'C7. Niveles de instruccion '!$A$1:$N$27</definedName>
    <definedName name="Print_Area" localSheetId="6">'C5. Alfabetismo '!$A$1:$H$24</definedName>
  </definedNames>
  <calcPr calcId="145621"/>
</workbook>
</file>

<file path=xl/calcChain.xml><?xml version="1.0" encoding="utf-8"?>
<calcChain xmlns="http://schemas.openxmlformats.org/spreadsheetml/2006/main">
  <c r="N21" i="8" l="1"/>
  <c r="N19" i="8"/>
  <c r="N18" i="8"/>
  <c r="N17" i="8"/>
  <c r="N16" i="8"/>
  <c r="N15" i="8"/>
  <c r="N14" i="8"/>
  <c r="N13" i="8"/>
  <c r="N12" i="8"/>
  <c r="N11" i="8"/>
  <c r="N10" i="8"/>
  <c r="N9" i="8"/>
  <c r="K21" i="8"/>
  <c r="K19" i="8"/>
  <c r="K18" i="8"/>
  <c r="K17" i="8"/>
  <c r="K16" i="8"/>
  <c r="K15" i="8"/>
  <c r="K14" i="8"/>
  <c r="K13" i="8"/>
  <c r="K12" i="8"/>
  <c r="K11" i="8"/>
  <c r="K10" i="8"/>
  <c r="K9" i="8"/>
  <c r="H21" i="8"/>
  <c r="H19" i="8"/>
  <c r="H18" i="8"/>
  <c r="H17" i="8"/>
  <c r="H16" i="8"/>
  <c r="H15" i="8"/>
  <c r="H14" i="8"/>
  <c r="H13" i="8"/>
  <c r="H12" i="8"/>
  <c r="H11" i="8"/>
  <c r="H10" i="8"/>
  <c r="H9" i="8"/>
  <c r="E21" i="8"/>
  <c r="E19" i="8"/>
  <c r="E18" i="8"/>
  <c r="E17" i="8"/>
  <c r="E16" i="8"/>
  <c r="E15" i="8"/>
  <c r="E14" i="8"/>
  <c r="E13" i="8"/>
  <c r="E12" i="8"/>
  <c r="E11" i="8"/>
  <c r="E10" i="8"/>
  <c r="E9" i="8"/>
  <c r="B7" i="8"/>
  <c r="N7" i="8" s="1"/>
  <c r="M7" i="8"/>
  <c r="J7" i="8"/>
  <c r="G7" i="8"/>
  <c r="H7" i="8" s="1"/>
  <c r="D7" i="8"/>
  <c r="B21" i="8"/>
  <c r="B19" i="8"/>
  <c r="B18" i="8"/>
  <c r="B17" i="8"/>
  <c r="B16" i="8"/>
  <c r="B15" i="8"/>
  <c r="B14" i="8"/>
  <c r="B13" i="8"/>
  <c r="B12" i="8"/>
  <c r="B11" i="8"/>
  <c r="B10" i="8"/>
  <c r="B8" i="8"/>
  <c r="B9" i="8"/>
  <c r="N22" i="7"/>
  <c r="N20" i="7"/>
  <c r="N19" i="7"/>
  <c r="N18" i="7"/>
  <c r="N17" i="7"/>
  <c r="N16" i="7"/>
  <c r="N15" i="7"/>
  <c r="N14" i="7"/>
  <c r="N13" i="7"/>
  <c r="N12" i="7"/>
  <c r="N11" i="7"/>
  <c r="N10" i="7"/>
  <c r="K22" i="7"/>
  <c r="K20" i="7"/>
  <c r="K19" i="7"/>
  <c r="K18" i="7"/>
  <c r="K17" i="7"/>
  <c r="K16" i="7"/>
  <c r="K15" i="7"/>
  <c r="K14" i="7"/>
  <c r="K13" i="7"/>
  <c r="K12" i="7"/>
  <c r="K11" i="7"/>
  <c r="K10" i="7"/>
  <c r="H22" i="7"/>
  <c r="H20" i="7"/>
  <c r="H19" i="7"/>
  <c r="H18" i="7"/>
  <c r="H17" i="7"/>
  <c r="H16" i="7"/>
  <c r="H15" i="7"/>
  <c r="H14" i="7"/>
  <c r="H13" i="7"/>
  <c r="H12" i="7"/>
  <c r="H11" i="7"/>
  <c r="H10" i="7"/>
  <c r="E22" i="7"/>
  <c r="E20" i="7"/>
  <c r="E19" i="7"/>
  <c r="E18" i="7"/>
  <c r="E17" i="7"/>
  <c r="E16" i="7"/>
  <c r="E15" i="7"/>
  <c r="E14" i="7"/>
  <c r="E13" i="7"/>
  <c r="E12" i="7"/>
  <c r="E11" i="7"/>
  <c r="E10" i="7"/>
  <c r="B8" i="7"/>
  <c r="M8" i="7"/>
  <c r="N8" i="7" s="1"/>
  <c r="J8" i="7"/>
  <c r="K8" i="7" s="1"/>
  <c r="G8" i="7"/>
  <c r="H8" i="7" s="1"/>
  <c r="D8" i="7"/>
  <c r="E8" i="7" s="1"/>
  <c r="B22" i="7"/>
  <c r="B20" i="7"/>
  <c r="B19" i="7"/>
  <c r="B18" i="7"/>
  <c r="B17" i="7"/>
  <c r="B16" i="7"/>
  <c r="B15" i="7"/>
  <c r="B14" i="7"/>
  <c r="B13" i="7"/>
  <c r="B12" i="7"/>
  <c r="B11" i="7"/>
  <c r="B10" i="7"/>
  <c r="K7" i="8" l="1"/>
  <c r="E7" i="8"/>
  <c r="G22" i="6" l="1"/>
  <c r="G20" i="6"/>
  <c r="G19" i="6"/>
  <c r="G18" i="6"/>
  <c r="G17" i="6"/>
  <c r="G16" i="6"/>
  <c r="G15" i="6"/>
  <c r="G14" i="6"/>
  <c r="G13" i="6"/>
  <c r="G12" i="6"/>
  <c r="G11" i="6"/>
  <c r="G10" i="6"/>
  <c r="D22" i="6"/>
  <c r="D20" i="6"/>
  <c r="D19" i="6"/>
  <c r="D18" i="6"/>
  <c r="D17" i="6"/>
  <c r="D16" i="6"/>
  <c r="D15" i="6"/>
  <c r="D14" i="6"/>
  <c r="D13" i="6"/>
  <c r="D12" i="6"/>
  <c r="D11" i="6"/>
  <c r="D10" i="6"/>
  <c r="D8" i="6"/>
  <c r="B8" i="6"/>
  <c r="F8" i="6"/>
  <c r="G8" i="6" s="1"/>
  <c r="C8" i="6"/>
  <c r="B22" i="6"/>
  <c r="B20" i="6"/>
  <c r="B19" i="6"/>
  <c r="B18" i="6"/>
  <c r="B17" i="6"/>
  <c r="B16" i="6"/>
  <c r="B15" i="6"/>
  <c r="B14" i="6"/>
  <c r="B13" i="6"/>
  <c r="B12" i="6"/>
  <c r="B11" i="6"/>
  <c r="B10" i="6"/>
  <c r="G22" i="5"/>
  <c r="G20" i="5"/>
  <c r="G19" i="5"/>
  <c r="G18" i="5"/>
  <c r="G17" i="5"/>
  <c r="G16" i="5"/>
  <c r="G15" i="5"/>
  <c r="G14" i="5"/>
  <c r="G13" i="5"/>
  <c r="G12" i="5"/>
  <c r="G11" i="5"/>
  <c r="G10" i="5"/>
  <c r="G8" i="5"/>
  <c r="D22" i="5"/>
  <c r="D20" i="5"/>
  <c r="D19" i="5"/>
  <c r="D18" i="5"/>
  <c r="D17" i="5"/>
  <c r="D16" i="5"/>
  <c r="D14" i="5"/>
  <c r="D13" i="5"/>
  <c r="D12" i="5"/>
  <c r="D11" i="5"/>
  <c r="D10" i="5"/>
  <c r="D8" i="5"/>
  <c r="B8" i="5"/>
  <c r="F8" i="5"/>
  <c r="C8" i="5"/>
  <c r="B22" i="5"/>
  <c r="B20" i="5"/>
  <c r="B19" i="5"/>
  <c r="B18" i="5"/>
  <c r="B17" i="5"/>
  <c r="B16" i="5"/>
  <c r="B15" i="5"/>
  <c r="B14" i="5"/>
  <c r="B13" i="5"/>
  <c r="B12" i="5"/>
  <c r="B11" i="5"/>
  <c r="B10" i="5"/>
  <c r="G22" i="4" l="1"/>
  <c r="G20" i="4"/>
  <c r="G19" i="4"/>
  <c r="G18" i="4"/>
  <c r="G17" i="4"/>
  <c r="G16" i="4"/>
  <c r="G15" i="4"/>
  <c r="G14" i="4"/>
  <c r="G13" i="4"/>
  <c r="G12" i="4"/>
  <c r="G11" i="4"/>
  <c r="G10" i="4"/>
  <c r="D22" i="4"/>
  <c r="D20" i="4"/>
  <c r="D19" i="4"/>
  <c r="D18" i="4"/>
  <c r="D17" i="4"/>
  <c r="D16" i="4"/>
  <c r="D15" i="4"/>
  <c r="D14" i="4"/>
  <c r="D13" i="4"/>
  <c r="D12" i="4"/>
  <c r="D11" i="4"/>
  <c r="D10" i="4"/>
  <c r="G8" i="4"/>
  <c r="D8" i="4"/>
  <c r="F8" i="4"/>
  <c r="C8" i="4"/>
  <c r="B8" i="4"/>
  <c r="B22" i="4"/>
  <c r="B20" i="4"/>
  <c r="B19" i="4"/>
  <c r="B18" i="4"/>
  <c r="B17" i="4"/>
  <c r="B16" i="4"/>
  <c r="B15" i="4"/>
  <c r="B14" i="4"/>
  <c r="B13" i="4"/>
  <c r="B12" i="4"/>
  <c r="B11" i="4"/>
  <c r="B10" i="4"/>
  <c r="I20" i="9"/>
  <c r="I18" i="9"/>
  <c r="I17" i="9"/>
  <c r="I16" i="9"/>
  <c r="I15" i="9"/>
  <c r="I14" i="9"/>
  <c r="I13" i="9"/>
  <c r="I12" i="9"/>
  <c r="I11" i="9"/>
  <c r="I10" i="9"/>
  <c r="I9" i="9"/>
  <c r="I8" i="9"/>
  <c r="I6" i="9"/>
  <c r="H20" i="9"/>
  <c r="H18" i="9"/>
  <c r="H17" i="9"/>
  <c r="H16" i="9"/>
  <c r="H15" i="9"/>
  <c r="H14" i="9"/>
  <c r="H13" i="9"/>
  <c r="H12" i="9"/>
  <c r="H11" i="9"/>
  <c r="H10" i="9"/>
  <c r="H9" i="9"/>
  <c r="H8" i="9"/>
  <c r="G6" i="9"/>
  <c r="Q20" i="2"/>
  <c r="Q18" i="2"/>
  <c r="Q17" i="2"/>
  <c r="Q16" i="2"/>
  <c r="Q15" i="2"/>
  <c r="Q14" i="2"/>
  <c r="Q13" i="2"/>
  <c r="Q12" i="2"/>
  <c r="Q11" i="2"/>
  <c r="Q10" i="2"/>
  <c r="Q9" i="2"/>
  <c r="Q8" i="2"/>
  <c r="Q6" i="2"/>
  <c r="P20" i="2"/>
  <c r="P18" i="2"/>
  <c r="P14" i="2"/>
  <c r="P13" i="2"/>
  <c r="P12" i="2"/>
  <c r="P11" i="2"/>
  <c r="P10" i="2"/>
  <c r="O6" i="2"/>
  <c r="P16" i="2" s="1"/>
  <c r="Y7" i="3"/>
  <c r="X7" i="3"/>
  <c r="W7" i="3"/>
  <c r="U7" i="3"/>
  <c r="T7" i="3"/>
  <c r="S7" i="3"/>
  <c r="Q7" i="3"/>
  <c r="P7" i="3"/>
  <c r="O7" i="3"/>
  <c r="M7" i="3"/>
  <c r="L7" i="3"/>
  <c r="K7" i="3"/>
  <c r="I7" i="3"/>
  <c r="H7" i="3"/>
  <c r="G7" i="3"/>
  <c r="E7" i="3"/>
  <c r="D7" i="3"/>
  <c r="C7" i="3"/>
  <c r="B7" i="3"/>
  <c r="P15" i="2" l="1"/>
  <c r="P8" i="2"/>
  <c r="P9" i="2"/>
  <c r="P17" i="2"/>
  <c r="C10" i="3" l="1"/>
  <c r="B9" i="3"/>
  <c r="W21" i="3"/>
  <c r="W19" i="3"/>
  <c r="W18" i="3"/>
  <c r="W17" i="3"/>
  <c r="W16" i="3"/>
  <c r="W15" i="3"/>
  <c r="W14" i="3"/>
  <c r="W13" i="3"/>
  <c r="W12" i="3"/>
  <c r="W11" i="3"/>
  <c r="W10" i="3"/>
  <c r="W9" i="3"/>
  <c r="S21" i="3"/>
  <c r="S19" i="3"/>
  <c r="S18" i="3"/>
  <c r="S17" i="3"/>
  <c r="S16" i="3"/>
  <c r="S15" i="3"/>
  <c r="S14" i="3"/>
  <c r="S13" i="3"/>
  <c r="S12" i="3"/>
  <c r="S11" i="3"/>
  <c r="S10" i="3"/>
  <c r="S9" i="3"/>
  <c r="O21" i="3"/>
  <c r="O19" i="3"/>
  <c r="O18" i="3"/>
  <c r="O17" i="3"/>
  <c r="O16" i="3"/>
  <c r="O15" i="3"/>
  <c r="O14" i="3"/>
  <c r="O13" i="3"/>
  <c r="O12" i="3"/>
  <c r="O11" i="3"/>
  <c r="O10" i="3"/>
  <c r="O9" i="3"/>
  <c r="K21" i="3"/>
  <c r="K19" i="3"/>
  <c r="K18" i="3"/>
  <c r="K17" i="3"/>
  <c r="K16" i="3"/>
  <c r="K15" i="3"/>
  <c r="K14" i="3"/>
  <c r="K13" i="3"/>
  <c r="K12" i="3"/>
  <c r="K11" i="3"/>
  <c r="K10" i="3"/>
  <c r="K9" i="3"/>
  <c r="G21" i="3"/>
  <c r="G19" i="3"/>
  <c r="G18" i="3"/>
  <c r="G17" i="3"/>
  <c r="G16" i="3"/>
  <c r="G15" i="3"/>
  <c r="G14" i="3"/>
  <c r="G13" i="3"/>
  <c r="G12" i="3"/>
  <c r="G11" i="3"/>
  <c r="G10" i="3"/>
  <c r="G9" i="3"/>
  <c r="C21" i="3"/>
  <c r="C19" i="3"/>
  <c r="C18" i="3"/>
  <c r="C17" i="3"/>
  <c r="C16" i="3"/>
  <c r="C15" i="3"/>
  <c r="C14" i="3"/>
  <c r="C13" i="3"/>
  <c r="C12" i="3"/>
  <c r="C11" i="3"/>
  <c r="C9" i="3"/>
  <c r="B21" i="3" l="1"/>
  <c r="B19" i="3"/>
  <c r="B18" i="3"/>
  <c r="B17" i="3"/>
  <c r="B16" i="3"/>
  <c r="B15" i="3"/>
  <c r="B14" i="3"/>
  <c r="B13" i="3"/>
  <c r="B12" i="3"/>
  <c r="B11" i="3"/>
  <c r="B10" i="3"/>
</calcChain>
</file>

<file path=xl/sharedStrings.xml><?xml version="1.0" encoding="utf-8"?>
<sst xmlns="http://schemas.openxmlformats.org/spreadsheetml/2006/main" count="265" uniqueCount="108">
  <si>
    <t>Condición de bilingüismo lengua indígena-español</t>
  </si>
  <si>
    <t>Habla también español</t>
  </si>
  <si>
    <t>Habla sólo lengua indígena</t>
  </si>
  <si>
    <t>Cuadro 7. Población de 15 años y más hablante de alguna lengua indígena por agrupación lingüística de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</si>
  <si>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</si>
  <si>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</si>
  <si>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</si>
  <si>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</si>
  <si>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</si>
  <si>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t>Alfabetismo en población de 15 años y más</t>
  </si>
  <si>
    <t>por agrupación lingüística de la familia Yuto-nahua según bilingüismo lengua indígena-español</t>
  </si>
  <si>
    <t>por agrupación lingüística de la familia Yuto-nahua según asistencia escolar</t>
  </si>
  <si>
    <t>por agrupación lingüística de la familia Yuto-nahua según condición de alfabetismo</t>
  </si>
  <si>
    <r>
      <t xml:space="preserve"> la familia Yuto-nahua según niveles de instrucción</t>
    </r>
    <r>
      <rPr>
        <b/>
        <sz val="10"/>
        <color indexed="8"/>
        <rFont val="Calibri"/>
        <family val="2"/>
      </rPr>
      <t>¹</t>
    </r>
    <r>
      <rPr>
        <b/>
        <sz val="10"/>
        <color indexed="8"/>
        <rFont val="Helv"/>
        <family val="2"/>
      </rPr>
      <t xml:space="preserve"> básica, media superior y superior</t>
    </r>
  </si>
  <si>
    <t>por agrupaciones lingüísticas de la familia Yuto-nahua según grandes grupos de edad y sexo</t>
  </si>
  <si>
    <t>por agrupación lingüística de la familia Yuto-nahua según nivel de instrucción básica</t>
  </si>
  <si>
    <r>
      <t>Total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</si>
  <si>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</si>
  <si>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</si>
  <si>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</si>
  <si>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</si>
  <si>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</si>
  <si>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</si>
  <si>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</si>
  <si>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</si>
  <si>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</si>
  <si>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>1/ Población con por lo menos un año aprobado del nivel de instrucción correspondiente.</t>
  </si>
  <si>
    <t>II. Agrupaciones lingüísticas de la familia Yuto-nahua</t>
  </si>
  <si>
    <t xml:space="preserve">Total </t>
  </si>
  <si>
    <t xml:space="preserve">% </t>
  </si>
  <si>
    <t xml:space="preserve">%  </t>
  </si>
  <si>
    <t>Total</t>
  </si>
  <si>
    <t>pápago</t>
  </si>
  <si>
    <t>pima</t>
  </si>
  <si>
    <t>tepehuano del norte</t>
  </si>
  <si>
    <t>tepehuano del sur</t>
  </si>
  <si>
    <t>tarahumara</t>
  </si>
  <si>
    <t>guarijío</t>
  </si>
  <si>
    <t>yaqui</t>
  </si>
  <si>
    <t>mayo</t>
  </si>
  <si>
    <t>cora</t>
  </si>
  <si>
    <t>huichol</t>
  </si>
  <si>
    <t>náhuatl</t>
  </si>
  <si>
    <t>De 5 a 14</t>
  </si>
  <si>
    <t>hombres</t>
  </si>
  <si>
    <t>mujeres</t>
  </si>
  <si>
    <t xml:space="preserve">Total por agrupaciones </t>
  </si>
  <si>
    <t>De 15 a 24</t>
  </si>
  <si>
    <t>De 25 a 34</t>
  </si>
  <si>
    <t>De 35 a 54</t>
  </si>
  <si>
    <t>%</t>
  </si>
  <si>
    <t>Total¹</t>
  </si>
  <si>
    <t>Asiste</t>
  </si>
  <si>
    <t>No asiste</t>
  </si>
  <si>
    <t>Asistencia escolar en población de 6 a 14 años</t>
  </si>
  <si>
    <t xml:space="preserve">Alfabeta </t>
  </si>
  <si>
    <t xml:space="preserve">Analfabeta </t>
  </si>
  <si>
    <t>Sin instrucción</t>
  </si>
  <si>
    <t>Preescolar</t>
  </si>
  <si>
    <t>Primaria</t>
  </si>
  <si>
    <t>Secundaria</t>
  </si>
  <si>
    <t>De 55 y más</t>
  </si>
  <si>
    <t xml:space="preserve">hombres </t>
  </si>
  <si>
    <t>II. Agrupaciones lingüísticas  de la familia Yuto-nahua</t>
  </si>
  <si>
    <t>II. Agrupaciones lingüísticas de la familia  Yuto-nahua</t>
  </si>
  <si>
    <t>Tema: Distribución de la población</t>
  </si>
  <si>
    <t xml:space="preserve">Tema: Bilingüismo-monolingüismo </t>
  </si>
  <si>
    <t>Tema: Educación</t>
  </si>
  <si>
    <t>II. Agrupaciones lingüísticas de la  familia Yuto-nahua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</si>
  <si>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</si>
  <si>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</si>
  <si>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Total
5 años y más</t>
  </si>
  <si>
    <t>Total
3 años y más</t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</si>
  <si>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</si>
  <si>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</si>
  <si>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</si>
  <si>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</si>
  <si>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</si>
  <si>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Tepehuano no suficientemente especificado</t>
  </si>
  <si>
    <t>De 3 y 4 años</t>
  </si>
  <si>
    <t xml:space="preserve">Cuadro 2. Población de 3 años y más hablante de alguna lengua indígena </t>
  </si>
  <si>
    <t xml:space="preserve">Cuadro 3. Población de 3 años y más hablante de alguna lengua indígena </t>
  </si>
  <si>
    <t>Cuadro 2. Población de 3 años y más hablante de alguna lengua indígena por agrupación lingüística de la familia Yuto-nahua según grandes grupos de</t>
  </si>
  <si>
    <t>4/  Porcentaje con respecto al total de la población de 5 años y más hablante de alguna lengua indígena nacional para el año 2015 (7,173,534 hablantes)</t>
  </si>
  <si>
    <t>Fuente: Estimación del INALI con base en el XII Censo General de Población y Vivienda, INEGI, 2000; II Conteo de Población y Vivienda, INEGI, 2005; Censo de Población y Vivienda, INEGI 2010; Encuesta Intercensal, INEGI, 2015; Catálogo de las Lenguas Indígenas Nacionales, INALI, 2008.</t>
  </si>
  <si>
    <t>2000, 2005, 2010 y 2015</t>
  </si>
  <si>
    <t>Cuadro 1B. Población de 3 años y más hablante de lengua indígena por agrupación lingüística de la familia Yuto-nahua,</t>
  </si>
  <si>
    <t>2010 y 2015</t>
  </si>
  <si>
    <t>Cuadro 1A. Población de 5 años y más hablante de lengua indígena por agrupación lingüística de la familia Yuto-nahua,</t>
  </si>
  <si>
    <t>Fuente: Estimación del INALI con base en el Censo de Población y Vivienda, INEGI 2010; Encuesta Intercensal, INEGI, 2015; Catálogo de las Lenguas Indígenas Nacionales, INALI, 2008.</t>
  </si>
  <si>
    <t>1/  Porcentaje con respecto al total de la población de 3 años y más hablante de alguna lengua indígena nacional para el año 2010 (6,913,362 hablantes)</t>
  </si>
  <si>
    <t>2/  Porcentaje con respecto al total de la población de 3 años y más hablante de alguna lengua indígena nacional para el año 2015 (7,382,785 hablantes)</t>
  </si>
  <si>
    <t>Fuente: Estimación del INALI con base en los datos de la Encuesta Intercensal, INEGI, 2015, y el Catálogo de las Lenguas Indígenas Nacionales, INALI, 2008.</t>
  </si>
  <si>
    <t>1/ No se incluyen quienes no especificaron su condición de hablar español  (46,269 hablantes para esta familia lingüística).</t>
  </si>
  <si>
    <t>-</t>
  </si>
  <si>
    <t>1/ No se incluyen quienes no especificaron su condición de asistencia escolar  (154 hablantes para esta familia lingüística).</t>
  </si>
  <si>
    <t>1/ No se incluyen quienes no especificaron su condición de alfabetismo (16,460 hablantes para esta familia lingüística).</t>
  </si>
  <si>
    <t>2/ No se incluyen quienes no especificaron su nivel de instrucción (937 hablantes para esta familia lingüística).</t>
  </si>
  <si>
    <t>2/ No se incluyen quienes no especificaron su nivel de instrucción (20,982 hablantes para esta familia lingüística).</t>
  </si>
  <si>
    <t>Información básica de la familia Yuto-nahua, 2015.</t>
  </si>
  <si>
    <t>edad y sexo, 2015.</t>
  </si>
  <si>
    <t>por agrupación lingüística de la familia Yuto-nahua según bilingüismo lengua indígena-español, 2015.</t>
  </si>
  <si>
    <t>por agrupación lingüística de la familia Yuto-nahua según asistencia escolar, 2015.</t>
  </si>
  <si>
    <t>por agrupación lingüística de la familia Yuto-nahua según condición de alfabetismo, 2015.</t>
  </si>
  <si>
    <t>por agrupación lingüística de la familia Yuto-nahua según nivel de instrucción básica, 2015.</t>
  </si>
  <si>
    <t>por agrupación lingüística de la familia Yuto-nahua según niveles de instrucción básica, media superior y superior, 2015.</t>
  </si>
  <si>
    <t>Cuadro 1A. Población de 5 años y más hablante de alguna lengua indígena por agrupación lingüística de la familia Yuto-nahua, comparativo 2000, 2005, 2010 y 2015.</t>
  </si>
  <si>
    <t>Cuadro 1B. Población de 3 años y más hablante de alguna lengua indígena por agrupación lingüística de la familia Yuto-nahua, comparativo 2010 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</si>
</sst>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00"/>
    <numFmt numFmtId="165" formatCode="0.0"/>
  </numFmts>
  <fonts count="16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sz val="10"/>
      <color indexed="8"/>
      <name val="Helv"/>
      <family val="2"/>
    </font>
    <font>
      <vertAlign val="superscript"/>
      <sz val="10"/>
      <name val="Helv"/>
      <family val="2"/>
    </font>
    <font>
      <vertAlign val="superscript"/>
      <sz val="10"/>
      <color indexed="8"/>
      <name val="Helv"/>
      <family val="2"/>
    </font>
    <font>
      <b/>
      <sz val="10"/>
      <color indexed="8"/>
      <name val="Calibri"/>
      <family val="2"/>
    </font>
    <font>
      <sz val="8"/>
      <name val="Verdana"/>
      <family val="2"/>
    </font>
    <font>
      <vertAlign val="superscript"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3" fillId="2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Border="1" applyAlignment="1">
      <alignment horizontal="right" vertical="center"/>
    </xf>
    <xf numFmtId="0" fontId="7" fillId="2" borderId="0" xfId="6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41" fontId="5" fillId="2" borderId="0" xfId="0" applyNumberFormat="1" applyFont="1" applyFill="1" applyBorder="1" applyAlignment="1">
      <alignment horizontal="right" vertical="center"/>
    </xf>
    <xf numFmtId="165" fontId="4" fillId="2" borderId="0" xfId="2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5" fontId="4" fillId="2" borderId="0" xfId="6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4" fillId="2" borderId="0" xfId="2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2" fontId="4" fillId="2" borderId="0" xfId="6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1" fontId="5" fillId="2" borderId="1" xfId="0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4" fillId="2" borderId="1" xfId="6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41" fontId="3" fillId="2" borderId="0" xfId="0" applyNumberFormat="1" applyFont="1" applyFill="1"/>
    <xf numFmtId="0" fontId="3" fillId="0" borderId="0" xfId="0" applyFont="1" applyFill="1"/>
    <xf numFmtId="41" fontId="3" fillId="2" borderId="1" xfId="0" applyNumberFormat="1" applyFont="1" applyFill="1" applyBorder="1" applyAlignment="1">
      <alignment horizontal="center" vertical="center"/>
    </xf>
    <xf numFmtId="41" fontId="7" fillId="2" borderId="0" xfId="0" applyNumberFormat="1" applyFont="1" applyFill="1" applyBorder="1" applyAlignment="1">
      <alignment horizontal="left" vertical="center" wrapText="1"/>
    </xf>
    <xf numFmtId="41" fontId="2" fillId="2" borderId="0" xfId="0" applyNumberFormat="1" applyFont="1" applyFill="1"/>
    <xf numFmtId="0" fontId="2" fillId="0" borderId="0" xfId="0" applyFont="1" applyFill="1"/>
    <xf numFmtId="41" fontId="5" fillId="2" borderId="0" xfId="0" applyNumberFormat="1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1" fontId="5" fillId="2" borderId="1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right" vertical="center"/>
    </xf>
    <xf numFmtId="0" fontId="3" fillId="0" borderId="0" xfId="0" applyFont="1" applyBorder="1"/>
    <xf numFmtId="41" fontId="2" fillId="2" borderId="0" xfId="0" applyNumberFormat="1" applyFont="1" applyFill="1" applyBorder="1" applyAlignment="1">
      <alignment horizontal="center" vertical="center"/>
    </xf>
    <xf numFmtId="41" fontId="2" fillId="2" borderId="0" xfId="0" applyNumberFormat="1" applyFont="1" applyFill="1" applyAlignment="1">
      <alignment vertical="center"/>
    </xf>
    <xf numFmtId="41" fontId="4" fillId="2" borderId="0" xfId="8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41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41" fontId="4" fillId="2" borderId="0" xfId="3" applyNumberFormat="1" applyFont="1" applyFill="1" applyBorder="1" applyAlignment="1">
      <alignment horizontal="right" vertical="center"/>
    </xf>
    <xf numFmtId="41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/>
    </xf>
    <xf numFmtId="41" fontId="4" fillId="2" borderId="3" xfId="7" applyNumberFormat="1" applyFont="1" applyFill="1" applyBorder="1" applyAlignment="1">
      <alignment horizontal="center" vertical="center"/>
    </xf>
    <xf numFmtId="49" fontId="7" fillId="2" borderId="0" xfId="3" applyNumberFormat="1" applyFont="1" applyFill="1" applyAlignment="1">
      <alignment horizontal="left" vertical="center"/>
    </xf>
    <xf numFmtId="41" fontId="2" fillId="2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4" fillId="2" borderId="0" xfId="5" applyNumberFormat="1" applyFont="1" applyFill="1" applyBorder="1" applyAlignment="1">
      <alignment horizontal="center" vertical="center" wrapText="1"/>
    </xf>
    <xf numFmtId="49" fontId="4" fillId="2" borderId="4" xfId="5" applyNumberFormat="1" applyFont="1" applyFill="1" applyBorder="1" applyAlignment="1">
      <alignment horizontal="center" vertical="center" wrapText="1"/>
    </xf>
    <xf numFmtId="49" fontId="4" fillId="2" borderId="0" xfId="5" applyNumberFormat="1" applyFont="1" applyFill="1" applyBorder="1" applyAlignment="1">
      <alignment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49" fontId="4" fillId="2" borderId="2" xfId="5" applyNumberFormat="1" applyFont="1" applyFill="1" applyBorder="1" applyAlignment="1">
      <alignment horizontal="center" vertical="center" wrapText="1"/>
    </xf>
    <xf numFmtId="49" fontId="7" fillId="2" borderId="0" xfId="5" applyNumberFormat="1" applyFont="1" applyFill="1" applyBorder="1" applyAlignment="1">
      <alignment horizontal="left" vertical="center"/>
    </xf>
    <xf numFmtId="41" fontId="7" fillId="2" borderId="0" xfId="5" applyNumberFormat="1" applyFont="1" applyFill="1" applyBorder="1" applyAlignment="1">
      <alignment horizontal="center" vertical="center"/>
    </xf>
    <xf numFmtId="165" fontId="7" fillId="2" borderId="3" xfId="5" applyNumberFormat="1" applyFont="1" applyFill="1" applyBorder="1" applyAlignment="1">
      <alignment horizontal="center" vertical="center"/>
    </xf>
    <xf numFmtId="2" fontId="7" fillId="2" borderId="0" xfId="5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165" fontId="4" fillId="2" borderId="0" xfId="5" applyNumberFormat="1" applyFont="1" applyFill="1" applyBorder="1" applyAlignment="1">
      <alignment horizontal="center" vertical="center"/>
    </xf>
    <xf numFmtId="41" fontId="7" fillId="2" borderId="0" xfId="4" applyNumberFormat="1" applyFont="1" applyFill="1" applyBorder="1" applyAlignment="1">
      <alignment horizontal="center" vertical="center"/>
    </xf>
    <xf numFmtId="165" fontId="4" fillId="2" borderId="1" xfId="5" applyNumberFormat="1" applyFont="1" applyFill="1" applyBorder="1" applyAlignment="1">
      <alignment horizontal="center" vertical="center"/>
    </xf>
    <xf numFmtId="41" fontId="7" fillId="2" borderId="1" xfId="4" applyNumberFormat="1" applyFont="1" applyFill="1" applyBorder="1" applyAlignment="1">
      <alignment horizontal="center" vertical="center"/>
    </xf>
    <xf numFmtId="0" fontId="4" fillId="2" borderId="5" xfId="5" applyFont="1" applyFill="1" applyBorder="1" applyAlignment="1">
      <alignment vertical="center"/>
    </xf>
    <xf numFmtId="0" fontId="4" fillId="2" borderId="1" xfId="5" applyFont="1" applyFill="1" applyBorder="1" applyAlignment="1">
      <alignment vertical="center"/>
    </xf>
    <xf numFmtId="165" fontId="7" fillId="2" borderId="0" xfId="5" applyNumberFormat="1" applyFont="1" applyFill="1" applyBorder="1" applyAlignment="1">
      <alignment horizontal="center" vertical="center"/>
    </xf>
    <xf numFmtId="41" fontId="6" fillId="2" borderId="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1" fontId="10" fillId="3" borderId="0" xfId="0" applyNumberFormat="1" applyFont="1" applyFill="1" applyBorder="1" applyAlignment="1">
      <alignment horizontal="right" vertical="center"/>
    </xf>
    <xf numFmtId="41" fontId="10" fillId="3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41" fontId="0" fillId="2" borderId="0" xfId="0" applyNumberFormat="1" applyFill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41" fontId="3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Fill="1" applyBorder="1" applyAlignment="1">
      <alignment vertical="center"/>
    </xf>
    <xf numFmtId="41" fontId="8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41" fontId="7" fillId="0" borderId="0" xfId="0" applyNumberFormat="1" applyFont="1" applyFill="1" applyBorder="1" applyAlignment="1">
      <alignment horizontal="left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/>
    <xf numFmtId="41" fontId="5" fillId="0" borderId="0" xfId="0" applyNumberFormat="1" applyFont="1" applyFill="1" applyBorder="1" applyAlignment="1">
      <alignment horizontal="left" vertical="center" wrapText="1"/>
    </xf>
    <xf numFmtId="41" fontId="5" fillId="0" borderId="0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0" fillId="0" borderId="0" xfId="0" applyFill="1"/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1" fontId="4" fillId="2" borderId="5" xfId="7" applyNumberFormat="1" applyFont="1" applyFill="1" applyBorder="1" applyAlignment="1">
      <alignment horizontal="center" vertical="center"/>
    </xf>
    <xf numFmtId="41" fontId="4" fillId="2" borderId="3" xfId="0" applyNumberFormat="1" applyFont="1" applyFill="1" applyBorder="1" applyAlignment="1">
      <alignment horizontal="center" vertical="center" wrapText="1"/>
    </xf>
    <xf numFmtId="41" fontId="3" fillId="2" borderId="1" xfId="0" applyNumberFormat="1" applyFont="1" applyFill="1" applyBorder="1" applyAlignment="1">
      <alignment horizontal="center" vertical="center" wrapText="1"/>
    </xf>
    <xf numFmtId="4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vertical="center" wrapText="1"/>
    </xf>
    <xf numFmtId="0" fontId="4" fillId="2" borderId="0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9" fontId="4" fillId="2" borderId="6" xfId="5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9">
    <cellStyle name="Normal" xfId="0" builtinId="0"/>
    <cellStyle name="Normal_asistencia escolar y alfabetism" xfId="1"/>
    <cellStyle name="Normal_C1.Totales poblacion y Edos" xfId="2"/>
    <cellStyle name="Normal_c2.raw" xfId="3"/>
    <cellStyle name="Normal_c6 raw" xfId="4"/>
    <cellStyle name="Normal_Hoja1" xfId="5"/>
    <cellStyle name="Normal_Hoja2" xfId="6"/>
    <cellStyle name="Normal_Hoja3" xfId="7"/>
    <cellStyle name="Normal_Hoja4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30"/>
  <sheetViews>
    <sheetView tabSelected="1" zoomScaleNormal="100" zoomScaleSheetLayoutView="120" workbookViewId="0"/>
  </sheetViews>
  <sheetFormatPr baseColWidth="10" defaultColWidth="10.85546875" defaultRowHeight="12.75" x14ac:dyDescent="0.2"/>
  <cols>
    <col min="1" max="1" width="2.42578125" style="4" customWidth="1"/>
    <col min="2" max="2" width="8.85546875" style="4" customWidth="1"/>
    <col min="3" max="9" width="10.85546875" style="4"/>
    <col min="10" max="10" width="15.42578125" style="4" customWidth="1"/>
    <col min="11" max="11" width="10.85546875" style="4"/>
    <col min="12" max="12" width="12" style="4" customWidth="1"/>
    <col min="13" max="13" width="10.85546875" style="4"/>
    <col min="14" max="17" width="11.42578125" style="4" customWidth="1"/>
    <col min="18" max="19" width="11.42578125" style="5" customWidth="1"/>
    <col min="20" max="16384" width="10.85546875" style="5"/>
  </cols>
  <sheetData>
    <row r="1" spans="1:11" x14ac:dyDescent="0.2">
      <c r="B1" s="10"/>
      <c r="C1" s="10"/>
      <c r="D1" s="10"/>
      <c r="E1" s="10"/>
      <c r="F1" s="10"/>
      <c r="G1" s="10"/>
      <c r="H1" s="111"/>
      <c r="I1" s="111"/>
      <c r="J1" s="111"/>
      <c r="K1" s="111"/>
    </row>
    <row r="2" spans="1:11" x14ac:dyDescent="0.2">
      <c r="B2" s="36"/>
      <c r="C2" s="36"/>
      <c r="D2" s="36"/>
      <c r="E2" s="36"/>
      <c r="F2" s="36"/>
      <c r="G2" s="36"/>
      <c r="H2" s="36"/>
    </row>
    <row r="3" spans="1:11" ht="15" customHeight="1" x14ac:dyDescent="0.2">
      <c r="A3" s="60" t="s">
        <v>99</v>
      </c>
      <c r="B3" s="23"/>
      <c r="C3" s="23"/>
      <c r="D3" s="23"/>
      <c r="E3" s="23"/>
      <c r="F3" s="23"/>
      <c r="G3" s="23"/>
      <c r="H3" s="23"/>
      <c r="I3" s="17"/>
      <c r="J3" s="17"/>
      <c r="K3" s="17"/>
    </row>
    <row r="4" spans="1:11" ht="15" customHeight="1" x14ac:dyDescent="0.2">
      <c r="A4" s="17"/>
      <c r="B4" s="23"/>
      <c r="C4" s="10"/>
      <c r="D4" s="10"/>
      <c r="E4" s="10"/>
      <c r="F4" s="10"/>
      <c r="G4" s="23"/>
      <c r="H4" s="23"/>
      <c r="I4" s="17"/>
      <c r="J4" s="17"/>
      <c r="K4" s="17"/>
    </row>
    <row r="5" spans="1:11" ht="15" customHeight="1" x14ac:dyDescent="0.2">
      <c r="A5" s="60" t="s">
        <v>65</v>
      </c>
      <c r="B5" s="10"/>
      <c r="C5" s="10"/>
      <c r="D5" s="23"/>
      <c r="E5" s="10"/>
      <c r="F5" s="10"/>
      <c r="G5" s="23"/>
      <c r="H5" s="23"/>
      <c r="I5" s="17"/>
      <c r="J5" s="17"/>
      <c r="K5" s="17"/>
    </row>
    <row r="6" spans="1:11" ht="15" customHeight="1" x14ac:dyDescent="0.2">
      <c r="A6" s="17"/>
      <c r="B6" s="23" t="s">
        <v>106</v>
      </c>
      <c r="C6" s="23"/>
      <c r="D6" s="23"/>
      <c r="E6" s="23"/>
      <c r="F6" s="23"/>
      <c r="G6" s="23"/>
      <c r="H6" s="23"/>
      <c r="I6" s="17"/>
      <c r="J6" s="17"/>
      <c r="K6" s="17"/>
    </row>
    <row r="7" spans="1:11" ht="15" customHeight="1" x14ac:dyDescent="0.2">
      <c r="A7" s="17"/>
      <c r="B7" s="23" t="s">
        <v>107</v>
      </c>
      <c r="C7" s="23"/>
      <c r="D7" s="23"/>
      <c r="E7" s="23"/>
      <c r="F7" s="23"/>
      <c r="G7" s="23"/>
      <c r="H7" s="23"/>
      <c r="I7" s="17"/>
      <c r="J7" s="17"/>
      <c r="K7" s="17"/>
    </row>
    <row r="8" spans="1:11" ht="15" customHeight="1" x14ac:dyDescent="0.2">
      <c r="A8" s="17"/>
      <c r="B8" s="23" t="s">
        <v>82</v>
      </c>
      <c r="C8" s="115"/>
      <c r="D8" s="23"/>
      <c r="E8" s="23"/>
      <c r="F8" s="23"/>
      <c r="G8" s="23"/>
      <c r="H8" s="23"/>
      <c r="I8" s="17"/>
      <c r="J8" s="17"/>
      <c r="K8" s="17"/>
    </row>
    <row r="9" spans="1:11" ht="15" customHeight="1" x14ac:dyDescent="0.2">
      <c r="A9" s="17"/>
      <c r="B9" s="23"/>
      <c r="C9" s="23" t="s">
        <v>100</v>
      </c>
      <c r="D9" s="23"/>
      <c r="E9" s="23"/>
      <c r="F9" s="23"/>
      <c r="G9" s="23"/>
      <c r="H9" s="23"/>
      <c r="I9" s="17"/>
      <c r="J9" s="17"/>
      <c r="K9" s="17"/>
    </row>
    <row r="10" spans="1:11" ht="15" customHeight="1" x14ac:dyDescent="0.2">
      <c r="A10" s="17"/>
      <c r="B10" s="23"/>
      <c r="C10" s="23"/>
      <c r="D10" s="23"/>
      <c r="E10" s="23"/>
      <c r="F10" s="23"/>
      <c r="G10" s="23"/>
      <c r="H10" s="23"/>
      <c r="I10" s="17"/>
      <c r="J10" s="17"/>
      <c r="K10" s="17"/>
    </row>
    <row r="11" spans="1:11" ht="15" customHeight="1" x14ac:dyDescent="0.2">
      <c r="A11" s="112" t="s">
        <v>66</v>
      </c>
      <c r="B11" s="10"/>
      <c r="C11" s="10"/>
      <c r="D11" s="10"/>
      <c r="E11" s="23"/>
      <c r="F11" s="23"/>
      <c r="G11" s="23"/>
      <c r="H11" s="23"/>
      <c r="I11" s="17"/>
      <c r="J11" s="17"/>
      <c r="K11" s="17"/>
    </row>
    <row r="12" spans="1:11" ht="15" customHeight="1" x14ac:dyDescent="0.2">
      <c r="A12" s="17"/>
      <c r="B12" s="115" t="s">
        <v>81</v>
      </c>
      <c r="C12" s="23"/>
      <c r="D12" s="23"/>
      <c r="E12" s="23"/>
      <c r="F12" s="23"/>
      <c r="G12" s="23"/>
      <c r="H12" s="23"/>
      <c r="I12" s="17"/>
      <c r="J12" s="17"/>
      <c r="K12" s="17"/>
    </row>
    <row r="13" spans="1:11" ht="15" customHeight="1" x14ac:dyDescent="0.2">
      <c r="A13" s="18"/>
      <c r="B13" s="23"/>
      <c r="C13" s="115" t="s">
        <v>101</v>
      </c>
      <c r="D13" s="23"/>
      <c r="E13" s="23"/>
      <c r="F13" s="23"/>
      <c r="G13" s="23"/>
      <c r="H13" s="23"/>
      <c r="I13" s="17"/>
      <c r="J13" s="17"/>
      <c r="K13" s="17"/>
    </row>
    <row r="14" spans="1:11" ht="15" customHeight="1" x14ac:dyDescent="0.2">
      <c r="A14" s="18"/>
      <c r="B14" s="23"/>
      <c r="C14" s="115"/>
      <c r="D14" s="23"/>
      <c r="E14" s="23"/>
      <c r="F14" s="23"/>
      <c r="G14" s="23"/>
      <c r="H14" s="23"/>
      <c r="I14" s="17"/>
      <c r="J14" s="17"/>
      <c r="K14" s="17"/>
    </row>
    <row r="15" spans="1:11" ht="15" customHeight="1" x14ac:dyDescent="0.2">
      <c r="A15" s="60" t="s">
        <v>67</v>
      </c>
      <c r="B15" s="10"/>
      <c r="C15" s="10"/>
      <c r="D15" s="23"/>
      <c r="E15" s="23"/>
      <c r="F15" s="23"/>
      <c r="G15" s="23"/>
      <c r="H15" s="23"/>
      <c r="I15" s="17"/>
      <c r="J15" s="17"/>
      <c r="K15" s="17"/>
    </row>
    <row r="16" spans="1:11" ht="15" customHeight="1" x14ac:dyDescent="0.2">
      <c r="A16" s="18"/>
      <c r="B16" s="23" t="s">
        <v>4</v>
      </c>
      <c r="C16" s="23"/>
      <c r="D16" s="23"/>
      <c r="E16" s="23"/>
      <c r="F16" s="23"/>
      <c r="G16" s="23"/>
      <c r="H16" s="23"/>
      <c r="I16" s="17"/>
      <c r="J16" s="17"/>
      <c r="K16" s="17"/>
    </row>
    <row r="17" spans="1:11" ht="15" customHeight="1" x14ac:dyDescent="0.2">
      <c r="A17" s="17"/>
      <c r="B17" s="10"/>
      <c r="C17" s="23" t="s">
        <v>102</v>
      </c>
      <c r="D17" s="23"/>
      <c r="E17" s="23"/>
      <c r="F17" s="23"/>
      <c r="G17" s="23"/>
      <c r="H17" s="23"/>
      <c r="I17" s="17"/>
      <c r="J17" s="17"/>
      <c r="K17" s="17"/>
    </row>
    <row r="18" spans="1:11" ht="15" customHeight="1" x14ac:dyDescent="0.2">
      <c r="A18" s="17"/>
      <c r="B18" s="23" t="s">
        <v>5</v>
      </c>
      <c r="C18" s="10"/>
      <c r="D18" s="10"/>
      <c r="E18" s="10"/>
      <c r="F18" s="10"/>
      <c r="G18" s="23"/>
      <c r="H18" s="23"/>
      <c r="I18" s="17"/>
      <c r="J18" s="17"/>
      <c r="K18" s="17"/>
    </row>
    <row r="19" spans="1:11" ht="15" customHeight="1" x14ac:dyDescent="0.2">
      <c r="A19" s="17"/>
      <c r="B19" s="23"/>
      <c r="C19" s="23" t="s">
        <v>103</v>
      </c>
      <c r="D19" s="10"/>
      <c r="E19" s="10"/>
      <c r="F19" s="10"/>
      <c r="G19" s="23"/>
      <c r="H19" s="23"/>
      <c r="I19" s="17"/>
      <c r="J19" s="17"/>
      <c r="K19" s="17"/>
    </row>
    <row r="20" spans="1:11" ht="15" customHeight="1" x14ac:dyDescent="0.2">
      <c r="A20" s="18"/>
      <c r="B20" s="115" t="s">
        <v>6</v>
      </c>
      <c r="C20" s="23"/>
      <c r="D20" s="23"/>
      <c r="E20" s="23"/>
      <c r="F20" s="23"/>
      <c r="G20" s="23"/>
      <c r="H20" s="23"/>
      <c r="I20" s="17"/>
      <c r="J20" s="17"/>
      <c r="K20" s="17"/>
    </row>
    <row r="21" spans="1:11" ht="15" customHeight="1" x14ac:dyDescent="0.2">
      <c r="A21" s="17"/>
      <c r="B21" s="23"/>
      <c r="C21" s="115" t="s">
        <v>104</v>
      </c>
      <c r="D21" s="10"/>
      <c r="E21" s="10"/>
      <c r="F21" s="10"/>
      <c r="G21" s="23"/>
      <c r="H21" s="23"/>
      <c r="I21" s="17"/>
      <c r="J21" s="17"/>
      <c r="K21" s="17"/>
    </row>
    <row r="22" spans="1:11" ht="15" customHeight="1" x14ac:dyDescent="0.2">
      <c r="A22" s="18"/>
      <c r="B22" s="23" t="s">
        <v>7</v>
      </c>
      <c r="C22" s="23"/>
      <c r="D22" s="23"/>
      <c r="E22" s="23"/>
      <c r="F22" s="23"/>
      <c r="G22" s="23"/>
      <c r="H22" s="23"/>
      <c r="I22" s="17"/>
      <c r="J22" s="17"/>
      <c r="K22" s="17"/>
    </row>
    <row r="23" spans="1:11" ht="15" customHeight="1" x14ac:dyDescent="0.2">
      <c r="A23" s="17"/>
      <c r="B23" s="23"/>
      <c r="C23" s="23" t="s">
        <v>105</v>
      </c>
      <c r="D23" s="23"/>
      <c r="E23" s="23"/>
      <c r="F23" s="23"/>
      <c r="G23" s="23"/>
      <c r="H23" s="23"/>
      <c r="I23" s="17"/>
      <c r="J23" s="17"/>
      <c r="K23" s="17"/>
    </row>
    <row r="24" spans="1:11" x14ac:dyDescent="0.2">
      <c r="A24" s="17"/>
      <c r="B24" s="51"/>
      <c r="C24" s="51"/>
      <c r="D24" s="23"/>
      <c r="E24" s="23"/>
      <c r="F24" s="23"/>
      <c r="G24" s="23"/>
      <c r="H24" s="23"/>
      <c r="I24" s="17"/>
      <c r="J24" s="17"/>
      <c r="K24" s="17"/>
    </row>
    <row r="25" spans="1:11" x14ac:dyDescent="0.2">
      <c r="A25" s="17"/>
      <c r="B25" s="23"/>
      <c r="C25" s="23"/>
      <c r="D25" s="23"/>
      <c r="E25" s="23"/>
      <c r="F25" s="23"/>
      <c r="G25" s="23"/>
      <c r="H25" s="23"/>
      <c r="I25" s="17"/>
      <c r="J25" s="17"/>
      <c r="K25" s="17"/>
    </row>
    <row r="26" spans="1:11" x14ac:dyDescent="0.2">
      <c r="A26" s="17"/>
      <c r="B26" s="23"/>
      <c r="C26" s="23"/>
      <c r="D26" s="23"/>
      <c r="E26" s="23"/>
      <c r="F26" s="23"/>
      <c r="G26" s="23"/>
      <c r="H26" s="23"/>
      <c r="I26" s="17"/>
      <c r="J26" s="17"/>
      <c r="K26" s="17"/>
    </row>
    <row r="27" spans="1:11" x14ac:dyDescent="0.2">
      <c r="A27" s="17"/>
      <c r="B27" s="23"/>
      <c r="C27" s="23"/>
      <c r="D27" s="23"/>
      <c r="E27" s="23"/>
      <c r="F27" s="23"/>
      <c r="G27" s="23"/>
      <c r="H27" s="23"/>
      <c r="I27" s="17"/>
      <c r="J27" s="17"/>
      <c r="K27" s="17"/>
    </row>
    <row r="28" spans="1:11" x14ac:dyDescent="0.2">
      <c r="A28" s="17"/>
      <c r="B28" s="23"/>
      <c r="C28" s="23"/>
      <c r="D28" s="23"/>
      <c r="E28" s="23"/>
      <c r="F28" s="23"/>
      <c r="G28" s="23"/>
      <c r="H28" s="23"/>
      <c r="I28" s="17"/>
      <c r="J28" s="17"/>
      <c r="K28" s="17"/>
    </row>
    <row r="29" spans="1:11" x14ac:dyDescent="0.2">
      <c r="A29" s="17"/>
      <c r="B29" s="23"/>
      <c r="C29" s="23"/>
      <c r="D29" s="23"/>
      <c r="E29" s="23"/>
      <c r="F29" s="23"/>
      <c r="G29" s="23"/>
      <c r="H29" s="23"/>
      <c r="I29" s="17"/>
      <c r="J29" s="17"/>
      <c r="K29" s="17"/>
    </row>
    <row r="30" spans="1:11" x14ac:dyDescent="0.2">
      <c r="A30" s="17"/>
      <c r="B30" s="23"/>
      <c r="C30" s="23"/>
      <c r="D30" s="23"/>
      <c r="E30" s="23"/>
      <c r="F30" s="23"/>
      <c r="G30" s="23"/>
      <c r="H30" s="23"/>
      <c r="I30" s="17"/>
      <c r="J30" s="17"/>
      <c r="K30" s="17"/>
    </row>
  </sheetData>
  <pageMargins left="0.9" right="0.33" top="0.74803149606299213" bottom="0.74803149606299213" header="0.31496062992125984" footer="0.31496062992125984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25"/>
  <sheetViews>
    <sheetView workbookViewId="0">
      <selection activeCell="A3" sqref="A3"/>
    </sheetView>
  </sheetViews>
  <sheetFormatPr baseColWidth="10" defaultColWidth="10.85546875" defaultRowHeight="12.75" x14ac:dyDescent="0.2"/>
  <cols>
    <col min="1" max="1" width="26.7109375" style="4" customWidth="1"/>
    <col min="2" max="2" width="1.7109375" style="4" customWidth="1"/>
    <col min="3" max="3" width="13.28515625" style="4" customWidth="1"/>
    <col min="4" max="4" width="10.85546875" style="4"/>
    <col min="5" max="5" width="14.140625" style="4" customWidth="1"/>
    <col min="6" max="6" width="1.7109375" style="4" customWidth="1"/>
    <col min="7" max="7" width="12.28515625" style="4" customWidth="1"/>
    <col min="8" max="8" width="10.85546875" style="4"/>
    <col min="9" max="9" width="13.42578125" style="4" customWidth="1"/>
    <col min="10" max="10" width="1.7109375" style="4" customWidth="1"/>
    <col min="11" max="11" width="12.28515625" style="4" customWidth="1"/>
    <col min="12" max="12" width="10.85546875" style="4"/>
    <col min="13" max="13" width="13.42578125" style="4" customWidth="1"/>
    <col min="14" max="14" width="1.7109375" style="4" customWidth="1"/>
    <col min="15" max="15" width="12.28515625" style="4" customWidth="1"/>
    <col min="16" max="16" width="10.85546875" style="4"/>
    <col min="17" max="17" width="13.42578125" style="4" customWidth="1"/>
    <col min="18" max="16384" width="10.85546875" style="5"/>
  </cols>
  <sheetData>
    <row r="1" spans="1:17" ht="15" customHeight="1" x14ac:dyDescent="0.2">
      <c r="A1" s="10" t="s">
        <v>88</v>
      </c>
      <c r="B1" s="10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5" customHeight="1" x14ac:dyDescent="0.2">
      <c r="A2" s="10" t="s">
        <v>85</v>
      </c>
      <c r="B2" s="10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5" customHeight="1" thickBot="1" x14ac:dyDescent="0.25">
      <c r="A3" s="10"/>
      <c r="B3" s="1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15" customHeight="1" x14ac:dyDescent="0.2">
      <c r="A4" s="154" t="s">
        <v>27</v>
      </c>
      <c r="B4" s="37"/>
      <c r="C4" s="156">
        <v>2000</v>
      </c>
      <c r="D4" s="156"/>
      <c r="E4" s="156"/>
      <c r="F4" s="37"/>
      <c r="G4" s="157">
        <v>2005</v>
      </c>
      <c r="H4" s="157"/>
      <c r="I4" s="157"/>
      <c r="J4" s="37"/>
      <c r="K4" s="157">
        <v>2010</v>
      </c>
      <c r="L4" s="157"/>
      <c r="M4" s="157"/>
      <c r="N4" s="37"/>
      <c r="O4" s="157">
        <v>2015</v>
      </c>
      <c r="P4" s="157"/>
      <c r="Q4" s="157"/>
    </row>
    <row r="5" spans="1:17" ht="26.25" thickBot="1" x14ac:dyDescent="0.25">
      <c r="A5" s="155"/>
      <c r="B5" s="7"/>
      <c r="C5" s="116" t="s">
        <v>71</v>
      </c>
      <c r="D5" s="6" t="s">
        <v>29</v>
      </c>
      <c r="E5" s="7" t="s">
        <v>75</v>
      </c>
      <c r="F5" s="7"/>
      <c r="G5" s="116" t="s">
        <v>71</v>
      </c>
      <c r="H5" s="8" t="s">
        <v>30</v>
      </c>
      <c r="I5" s="9" t="s">
        <v>74</v>
      </c>
      <c r="J5" s="7"/>
      <c r="K5" s="116" t="s">
        <v>71</v>
      </c>
      <c r="L5" s="8" t="s">
        <v>30</v>
      </c>
      <c r="M5" s="9" t="s">
        <v>73</v>
      </c>
      <c r="N5" s="7"/>
      <c r="O5" s="116" t="s">
        <v>71</v>
      </c>
      <c r="P5" s="8" t="s">
        <v>30</v>
      </c>
      <c r="Q5" s="9" t="s">
        <v>76</v>
      </c>
    </row>
    <row r="6" spans="1:17" s="18" customFormat="1" ht="15" customHeight="1" x14ac:dyDescent="0.25">
      <c r="A6" s="10" t="s">
        <v>31</v>
      </c>
      <c r="B6" s="10"/>
      <c r="C6" s="11">
        <v>1648481</v>
      </c>
      <c r="D6" s="12">
        <v>100</v>
      </c>
      <c r="E6" s="13">
        <v>27.272200877915253</v>
      </c>
      <c r="F6" s="14"/>
      <c r="G6" s="15">
        <v>1585254</v>
      </c>
      <c r="H6" s="16">
        <v>100</v>
      </c>
      <c r="I6" s="14">
        <v>26.371664103119475</v>
      </c>
      <c r="J6" s="14"/>
      <c r="K6" s="15">
        <v>1790605</v>
      </c>
      <c r="L6" s="16">
        <v>100</v>
      </c>
      <c r="M6" s="14">
        <v>26.744496229254626</v>
      </c>
      <c r="N6" s="14"/>
      <c r="O6" s="15">
        <f>SUM(O8:O20)</f>
        <v>1943725</v>
      </c>
      <c r="P6" s="16">
        <v>100</v>
      </c>
      <c r="Q6" s="14">
        <f>O6/7173534*100</f>
        <v>27.095780127340301</v>
      </c>
    </row>
    <row r="7" spans="1:17" s="18" customFormat="1" ht="15" customHeight="1" x14ac:dyDescent="0.25">
      <c r="A7" s="10"/>
      <c r="B7" s="10"/>
      <c r="C7" s="15"/>
      <c r="D7" s="12"/>
      <c r="E7" s="13"/>
      <c r="F7" s="14"/>
      <c r="G7" s="15"/>
      <c r="H7" s="16"/>
      <c r="I7" s="14"/>
      <c r="J7" s="14"/>
      <c r="K7" s="15"/>
      <c r="L7" s="16"/>
      <c r="M7" s="14"/>
      <c r="N7" s="14"/>
      <c r="O7" s="15"/>
      <c r="P7" s="16"/>
      <c r="Q7" s="14"/>
    </row>
    <row r="8" spans="1:17" s="18" customFormat="1" ht="15" customHeight="1" x14ac:dyDescent="0.25">
      <c r="A8" s="19" t="s">
        <v>40</v>
      </c>
      <c r="B8" s="19"/>
      <c r="C8" s="20">
        <v>16410</v>
      </c>
      <c r="D8" s="21">
        <v>0.99546188278785142</v>
      </c>
      <c r="E8" s="22">
        <v>0.27148436433698009</v>
      </c>
      <c r="F8" s="23"/>
      <c r="G8" s="20">
        <v>17086</v>
      </c>
      <c r="H8" s="24">
        <v>1.0778083512169028</v>
      </c>
      <c r="I8" s="22">
        <v>0.28423599805829181</v>
      </c>
      <c r="J8" s="23"/>
      <c r="K8" s="20">
        <v>20078</v>
      </c>
      <c r="L8" s="24">
        <v>1.1212969917988611</v>
      </c>
      <c r="M8" s="22">
        <v>0.29988523169039205</v>
      </c>
      <c r="N8" s="23"/>
      <c r="O8" s="20">
        <v>26725</v>
      </c>
      <c r="P8" s="24">
        <f>O8/O$6*100</f>
        <v>1.3749372982289161</v>
      </c>
      <c r="Q8" s="22">
        <f t="shared" ref="Q8:Q20" si="0">O8/7173534*100</f>
        <v>0.37254998721690036</v>
      </c>
    </row>
    <row r="9" spans="1:17" s="18" customFormat="1" ht="15" customHeight="1" x14ac:dyDescent="0.25">
      <c r="A9" s="19" t="s">
        <v>37</v>
      </c>
      <c r="B9" s="19"/>
      <c r="C9" s="20">
        <v>1671</v>
      </c>
      <c r="D9" s="21">
        <v>0.10136604546852528</v>
      </c>
      <c r="E9" s="25">
        <v>2.7644751542175119E-2</v>
      </c>
      <c r="F9" s="23"/>
      <c r="G9" s="20">
        <v>1648</v>
      </c>
      <c r="H9" s="24">
        <v>0.10395810387483646</v>
      </c>
      <c r="I9" s="25">
        <v>2.7415481961843902E-2</v>
      </c>
      <c r="J9" s="23"/>
      <c r="K9" s="20">
        <v>2136</v>
      </c>
      <c r="L9" s="24">
        <v>0.1192892904912027</v>
      </c>
      <c r="M9" s="25">
        <v>3.1903319797324303E-2</v>
      </c>
      <c r="N9" s="23"/>
      <c r="O9" s="20">
        <v>2003</v>
      </c>
      <c r="P9" s="24">
        <f t="shared" ref="P9:P20" si="1">O9/O$6*100</f>
        <v>0.10304955690748434</v>
      </c>
      <c r="Q9" s="25">
        <f t="shared" si="0"/>
        <v>2.7922081361850377E-2</v>
      </c>
    </row>
    <row r="10" spans="1:17" s="18" customFormat="1" ht="15" customHeight="1" x14ac:dyDescent="0.25">
      <c r="A10" s="19" t="s">
        <v>41</v>
      </c>
      <c r="B10" s="19"/>
      <c r="C10" s="20">
        <v>30686</v>
      </c>
      <c r="D10" s="21">
        <v>1.8614712574788548</v>
      </c>
      <c r="E10" s="22">
        <v>0.50766418062428831</v>
      </c>
      <c r="F10" s="23"/>
      <c r="G10" s="20">
        <v>35724</v>
      </c>
      <c r="H10" s="24">
        <v>2.2535189944324379</v>
      </c>
      <c r="I10" s="22">
        <v>0.59429045971171823</v>
      </c>
      <c r="J10" s="23"/>
      <c r="K10" s="20">
        <v>44788</v>
      </c>
      <c r="L10" s="24">
        <v>2.5012775011797688</v>
      </c>
      <c r="M10" s="22">
        <v>0.66895406698621762</v>
      </c>
      <c r="N10" s="23"/>
      <c r="O10" s="20">
        <v>49417</v>
      </c>
      <c r="P10" s="24">
        <f t="shared" si="1"/>
        <v>2.5423863972526979</v>
      </c>
      <c r="Q10" s="22">
        <f t="shared" si="0"/>
        <v>0.68887942818699965</v>
      </c>
    </row>
    <row r="11" spans="1:17" s="18" customFormat="1" ht="15" customHeight="1" x14ac:dyDescent="0.25">
      <c r="A11" s="19" t="s">
        <v>39</v>
      </c>
      <c r="B11" s="19"/>
      <c r="C11" s="20">
        <v>35490</v>
      </c>
      <c r="D11" s="21">
        <v>2.1528910554625744</v>
      </c>
      <c r="E11" s="22">
        <v>0.58714077332842318</v>
      </c>
      <c r="F11" s="23"/>
      <c r="G11" s="20">
        <v>32702</v>
      </c>
      <c r="H11" s="24">
        <v>2.0628870830794308</v>
      </c>
      <c r="I11" s="22">
        <v>0.54401765237634669</v>
      </c>
      <c r="J11" s="23"/>
      <c r="K11" s="20">
        <v>39616</v>
      </c>
      <c r="L11" s="24">
        <v>2.2124365786982612</v>
      </c>
      <c r="M11" s="22">
        <v>0.59170501736460657</v>
      </c>
      <c r="N11" s="23"/>
      <c r="O11" s="20">
        <v>42426</v>
      </c>
      <c r="P11" s="24">
        <f t="shared" si="1"/>
        <v>2.1827161764138445</v>
      </c>
      <c r="Q11" s="22">
        <f t="shared" si="0"/>
        <v>0.59142397596498464</v>
      </c>
    </row>
    <row r="12" spans="1:17" s="18" customFormat="1" ht="15" customHeight="1" x14ac:dyDescent="0.25">
      <c r="A12" s="19" t="s">
        <v>42</v>
      </c>
      <c r="B12" s="19"/>
      <c r="C12" s="20">
        <v>1448936</v>
      </c>
      <c r="D12" s="21">
        <v>87.895219902443529</v>
      </c>
      <c r="E12" s="22">
        <v>23.970960933879741</v>
      </c>
      <c r="F12" s="23"/>
      <c r="G12" s="20">
        <v>1376026</v>
      </c>
      <c r="H12" s="24">
        <v>86.801610341308077</v>
      </c>
      <c r="I12" s="22">
        <v>22.891029115308388</v>
      </c>
      <c r="J12" s="23"/>
      <c r="K12" s="20">
        <v>1544968</v>
      </c>
      <c r="L12" s="24">
        <v>86.281899134650018</v>
      </c>
      <c r="M12" s="22">
        <v>23.075659260595753</v>
      </c>
      <c r="N12" s="23"/>
      <c r="O12" s="20">
        <v>1688261</v>
      </c>
      <c r="P12" s="24">
        <f t="shared" si="1"/>
        <v>86.856988514321728</v>
      </c>
      <c r="Q12" s="22">
        <f t="shared" si="0"/>
        <v>23.534578633069835</v>
      </c>
    </row>
    <row r="13" spans="1:17" s="18" customFormat="1" ht="15" customHeight="1" x14ac:dyDescent="0.25">
      <c r="A13" s="19" t="s">
        <v>32</v>
      </c>
      <c r="B13" s="19"/>
      <c r="C13" s="20">
        <v>141</v>
      </c>
      <c r="D13" s="26">
        <v>8.5533287917786121E-3</v>
      </c>
      <c r="E13" s="27">
        <v>2.3326810098424247E-3</v>
      </c>
      <c r="F13" s="25"/>
      <c r="G13" s="20">
        <v>116</v>
      </c>
      <c r="H13" s="28">
        <v>7.3174393504132464E-3</v>
      </c>
      <c r="I13" s="27">
        <v>1.9297305264404689E-3</v>
      </c>
      <c r="J13" s="25"/>
      <c r="K13" s="20">
        <v>161</v>
      </c>
      <c r="L13" s="28">
        <v>8.9913744237282937E-3</v>
      </c>
      <c r="M13" s="27">
        <v>2.4046977937121784E-3</v>
      </c>
      <c r="N13" s="25"/>
      <c r="O13" s="20">
        <v>112</v>
      </c>
      <c r="P13" s="28">
        <f t="shared" si="1"/>
        <v>5.7621319888358693E-3</v>
      </c>
      <c r="Q13" s="27">
        <f t="shared" si="0"/>
        <v>1.5612946143421082E-3</v>
      </c>
    </row>
    <row r="14" spans="1:17" s="18" customFormat="1" ht="15" customHeight="1" x14ac:dyDescent="0.25">
      <c r="A14" s="19" t="s">
        <v>33</v>
      </c>
      <c r="B14" s="19"/>
      <c r="C14" s="20">
        <v>741</v>
      </c>
      <c r="D14" s="26">
        <v>4.4950472586581219E-2</v>
      </c>
      <c r="E14" s="25">
        <v>1.2258983179384659E-2</v>
      </c>
      <c r="F14" s="25"/>
      <c r="G14" s="20">
        <v>738</v>
      </c>
      <c r="H14" s="28">
        <v>4.6554053798318756E-2</v>
      </c>
      <c r="I14" s="25">
        <v>1.2277078694078158E-2</v>
      </c>
      <c r="J14" s="25"/>
      <c r="K14" s="20">
        <v>851</v>
      </c>
      <c r="L14" s="28">
        <v>4.7525836239706687E-2</v>
      </c>
      <c r="M14" s="25">
        <v>1.2710545481050085E-2</v>
      </c>
      <c r="N14" s="25"/>
      <c r="O14" s="20">
        <v>726</v>
      </c>
      <c r="P14" s="28">
        <f t="shared" si="1"/>
        <v>3.7350962713346793E-2</v>
      </c>
      <c r="Q14" s="25">
        <f t="shared" si="0"/>
        <v>1.0120534732253309E-2</v>
      </c>
    </row>
    <row r="15" spans="1:17" s="18" customFormat="1" ht="15" customHeight="1" x14ac:dyDescent="0.25">
      <c r="A15" s="19" t="s">
        <v>36</v>
      </c>
      <c r="B15" s="19"/>
      <c r="C15" s="20">
        <v>75545</v>
      </c>
      <c r="D15" s="21">
        <v>4.5827037132972714</v>
      </c>
      <c r="E15" s="22">
        <v>1.2498041623301135</v>
      </c>
      <c r="F15" s="29"/>
      <c r="G15" s="20">
        <v>75371</v>
      </c>
      <c r="H15" s="24">
        <v>4.7545062179310067</v>
      </c>
      <c r="I15" s="22">
        <v>1.2538424095546947</v>
      </c>
      <c r="J15" s="29"/>
      <c r="K15" s="20">
        <v>85018</v>
      </c>
      <c r="L15" s="24">
        <v>4.7480041661896397</v>
      </c>
      <c r="M15" s="22">
        <v>1.269829795191441</v>
      </c>
      <c r="N15" s="29"/>
      <c r="O15" s="20">
        <v>70885</v>
      </c>
      <c r="P15" s="24">
        <f t="shared" si="1"/>
        <v>3.6468636252556301</v>
      </c>
      <c r="Q15" s="22">
        <f t="shared" si="0"/>
        <v>0.98814614944321721</v>
      </c>
    </row>
    <row r="16" spans="1:17" s="18" customFormat="1" ht="15" customHeight="1" x14ac:dyDescent="0.25">
      <c r="A16" s="19" t="s">
        <v>34</v>
      </c>
      <c r="B16" s="19"/>
      <c r="C16" s="20">
        <v>6173</v>
      </c>
      <c r="D16" s="21">
        <v>0.37446594774219416</v>
      </c>
      <c r="E16" s="22">
        <v>0.10212510548764035</v>
      </c>
      <c r="F16" s="27"/>
      <c r="G16" s="20">
        <v>6809</v>
      </c>
      <c r="H16" s="24">
        <v>0.42952107359451547</v>
      </c>
      <c r="I16" s="22">
        <v>0.1132718547804582</v>
      </c>
      <c r="J16" s="27"/>
      <c r="K16" s="20">
        <v>7931</v>
      </c>
      <c r="L16" s="24">
        <v>0.44292292269931116</v>
      </c>
      <c r="M16" s="22">
        <v>0.11845750435982166</v>
      </c>
      <c r="N16" s="27"/>
      <c r="O16" s="20">
        <v>9044</v>
      </c>
      <c r="P16" s="24">
        <f t="shared" si="1"/>
        <v>0.46529215809849639</v>
      </c>
      <c r="Q16" s="22">
        <f t="shared" si="0"/>
        <v>0.12607454010812524</v>
      </c>
    </row>
    <row r="17" spans="1:17" s="18" customFormat="1" ht="15" customHeight="1" x14ac:dyDescent="0.25">
      <c r="A17" s="19" t="s">
        <v>35</v>
      </c>
      <c r="B17" s="19"/>
      <c r="C17" s="20">
        <v>19188</v>
      </c>
      <c r="D17" s="21">
        <v>1.1639806585577874</v>
      </c>
      <c r="E17" s="22">
        <v>0.31744314338196061</v>
      </c>
      <c r="F17" s="27"/>
      <c r="G17" s="20">
        <v>24782</v>
      </c>
      <c r="H17" s="24">
        <v>1.5632826032925953</v>
      </c>
      <c r="I17" s="22">
        <v>0.41226363712282504</v>
      </c>
      <c r="J17" s="27"/>
      <c r="K17" s="20">
        <v>27715</v>
      </c>
      <c r="L17" s="24">
        <v>1.5478008829417991</v>
      </c>
      <c r="M17" s="22">
        <v>0.41395154877473928</v>
      </c>
      <c r="N17" s="27"/>
      <c r="O17" s="20">
        <v>34150</v>
      </c>
      <c r="P17" s="24">
        <f t="shared" si="1"/>
        <v>1.7569357805245083</v>
      </c>
      <c r="Q17" s="22">
        <f t="shared" si="0"/>
        <v>0.47605545606949101</v>
      </c>
    </row>
    <row r="18" spans="1:17" s="18" customFormat="1" ht="15" customHeight="1" x14ac:dyDescent="0.25">
      <c r="A18" s="19" t="s">
        <v>38</v>
      </c>
      <c r="B18" s="19"/>
      <c r="C18" s="20">
        <v>13317</v>
      </c>
      <c r="D18" s="21">
        <v>0.80783460652564387</v>
      </c>
      <c r="E18" s="22">
        <v>0.22031427665298989</v>
      </c>
      <c r="F18" s="23"/>
      <c r="G18" s="20">
        <v>14162</v>
      </c>
      <c r="H18" s="24">
        <v>0.89335841448752074</v>
      </c>
      <c r="I18" s="22">
        <v>0.23559348030560276</v>
      </c>
      <c r="J18" s="23"/>
      <c r="K18" s="20">
        <v>17116</v>
      </c>
      <c r="L18" s="24">
        <v>0.95587804122070474</v>
      </c>
      <c r="M18" s="22">
        <v>0.25564476669054437</v>
      </c>
      <c r="N18" s="23"/>
      <c r="O18" s="20">
        <v>19806</v>
      </c>
      <c r="P18" s="24">
        <f t="shared" si="1"/>
        <v>1.0189713050971716</v>
      </c>
      <c r="Q18" s="22">
        <f t="shared" si="0"/>
        <v>0.27609822438981957</v>
      </c>
    </row>
    <row r="19" spans="1:17" s="18" customFormat="1" ht="8.25" customHeight="1" x14ac:dyDescent="0.25">
      <c r="A19" s="19"/>
      <c r="B19" s="19"/>
      <c r="C19" s="20"/>
      <c r="D19" s="21"/>
      <c r="E19" s="22"/>
      <c r="F19" s="23"/>
      <c r="G19" s="20"/>
      <c r="H19" s="24"/>
      <c r="I19" s="22"/>
      <c r="J19" s="23"/>
      <c r="K19" s="20"/>
      <c r="L19" s="24"/>
      <c r="M19" s="22"/>
      <c r="N19" s="23"/>
      <c r="O19" s="20"/>
      <c r="P19" s="24"/>
      <c r="Q19" s="22"/>
    </row>
    <row r="20" spans="1:17" s="18" customFormat="1" ht="26.25" thickBot="1" x14ac:dyDescent="0.3">
      <c r="A20" s="117" t="s">
        <v>78</v>
      </c>
      <c r="B20" s="30"/>
      <c r="C20" s="31">
        <v>183</v>
      </c>
      <c r="D20" s="32">
        <v>1.1101128857414795E-2</v>
      </c>
      <c r="E20" s="33">
        <v>3.0275221617103811E-3</v>
      </c>
      <c r="F20" s="34"/>
      <c r="G20" s="31">
        <v>90</v>
      </c>
      <c r="H20" s="35">
        <v>5.6773236339413115E-3</v>
      </c>
      <c r="I20" s="33">
        <v>1.4972047187900191E-3</v>
      </c>
      <c r="J20" s="34"/>
      <c r="K20" s="31">
        <v>227</v>
      </c>
      <c r="L20" s="35">
        <v>1.2677279466995792E-2</v>
      </c>
      <c r="M20" s="33">
        <v>3.390474529022761E-3</v>
      </c>
      <c r="N20" s="34"/>
      <c r="O20" s="31">
        <v>170</v>
      </c>
      <c r="P20" s="35">
        <f t="shared" si="1"/>
        <v>8.746093197340158E-3</v>
      </c>
      <c r="Q20" s="33">
        <f t="shared" si="0"/>
        <v>2.3698221824835566E-3</v>
      </c>
    </row>
    <row r="21" spans="1:17" ht="12.75" customHeight="1" x14ac:dyDescent="0.2">
      <c r="A21" s="137" t="s">
        <v>84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7" ht="14.25" customHeight="1" x14ac:dyDescent="0.2">
      <c r="A22" s="38" t="s">
        <v>69</v>
      </c>
      <c r="B22" s="38"/>
      <c r="C22" s="38"/>
      <c r="D22" s="38"/>
      <c r="E22" s="38"/>
      <c r="F22" s="38"/>
      <c r="G22" s="38"/>
      <c r="H22" s="38"/>
      <c r="I22" s="17"/>
      <c r="J22" s="38"/>
      <c r="K22" s="38"/>
      <c r="L22" s="38"/>
      <c r="M22" s="17"/>
      <c r="N22" s="38"/>
      <c r="O22" s="38"/>
      <c r="P22" s="38"/>
      <c r="Q22" s="17"/>
    </row>
    <row r="23" spans="1:17" ht="14.25" customHeight="1" x14ac:dyDescent="0.2">
      <c r="A23" s="38" t="s">
        <v>70</v>
      </c>
      <c r="B23" s="38"/>
      <c r="C23" s="38"/>
      <c r="D23" s="38"/>
      <c r="E23" s="38"/>
      <c r="F23" s="38"/>
      <c r="G23" s="38"/>
      <c r="H23" s="38"/>
      <c r="I23" s="17"/>
      <c r="J23" s="38"/>
      <c r="K23" s="38"/>
      <c r="L23" s="38"/>
      <c r="M23" s="17"/>
      <c r="N23" s="38"/>
      <c r="O23" s="38"/>
      <c r="P23" s="38"/>
      <c r="Q23" s="17"/>
    </row>
    <row r="24" spans="1:17" ht="14.25" customHeight="1" x14ac:dyDescent="0.2">
      <c r="A24" s="38" t="s">
        <v>77</v>
      </c>
      <c r="B24" s="38"/>
      <c r="C24" s="38"/>
      <c r="D24" s="38"/>
      <c r="E24" s="38"/>
      <c r="F24" s="38"/>
      <c r="G24" s="38"/>
      <c r="H24" s="38"/>
      <c r="I24" s="17"/>
      <c r="J24" s="38"/>
      <c r="K24" s="38"/>
      <c r="L24" s="38"/>
      <c r="M24" s="17"/>
      <c r="N24" s="38"/>
      <c r="O24" s="38"/>
      <c r="P24" s="38"/>
      <c r="Q24" s="17"/>
    </row>
    <row r="25" spans="1:17" ht="14.25" customHeight="1" x14ac:dyDescent="0.2">
      <c r="A25" s="38" t="s">
        <v>83</v>
      </c>
      <c r="B25" s="38"/>
      <c r="C25" s="38"/>
      <c r="D25" s="38"/>
      <c r="E25" s="38"/>
      <c r="F25" s="38"/>
      <c r="G25" s="38"/>
      <c r="H25" s="38"/>
      <c r="I25" s="17"/>
      <c r="J25" s="38"/>
      <c r="K25" s="38"/>
      <c r="L25" s="38"/>
      <c r="M25" s="17"/>
      <c r="N25" s="38"/>
      <c r="O25" s="38"/>
      <c r="P25" s="38"/>
      <c r="Q25" s="17"/>
    </row>
  </sheetData>
  <mergeCells count="5">
    <mergeCell ref="A4:A5"/>
    <mergeCell ref="C4:E4"/>
    <mergeCell ref="G4:I4"/>
    <mergeCell ref="K4:M4"/>
    <mergeCell ref="O4:Q4"/>
  </mergeCells>
  <phoneticPr fontId="14" type="noConversion"/>
  <pageMargins left="0.70866141732283472" right="0.70866141732283472" top="0.74803149606299213" bottom="0.74803149606299213" header="0.31496062992125984" footer="0.31496062992125984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3" sqref="A3"/>
    </sheetView>
  </sheetViews>
  <sheetFormatPr baseColWidth="10" defaultColWidth="10.85546875" defaultRowHeight="12.75" x14ac:dyDescent="0.2"/>
  <cols>
    <col min="1" max="1" width="26.7109375" style="4" customWidth="1"/>
    <col min="2" max="2" width="1.7109375" style="4" customWidth="1"/>
    <col min="3" max="3" width="13.28515625" style="4" customWidth="1"/>
    <col min="4" max="4" width="10.85546875" style="4"/>
    <col min="5" max="5" width="14.140625" style="4" customWidth="1"/>
    <col min="6" max="6" width="1.7109375" style="4" customWidth="1"/>
    <col min="7" max="7" width="12.28515625" style="4" customWidth="1"/>
    <col min="8" max="8" width="10.85546875" style="4"/>
    <col min="9" max="9" width="13.42578125" style="4" customWidth="1"/>
    <col min="10" max="10" width="1.7109375" style="4" customWidth="1"/>
    <col min="11" max="16384" width="10.85546875" style="5"/>
  </cols>
  <sheetData>
    <row r="1" spans="1:10" ht="15" customHeight="1" x14ac:dyDescent="0.2">
      <c r="A1" s="10" t="s">
        <v>86</v>
      </c>
      <c r="B1" s="10"/>
      <c r="C1" s="17"/>
      <c r="D1" s="17"/>
      <c r="E1" s="17"/>
      <c r="F1" s="17"/>
      <c r="G1" s="17"/>
      <c r="H1" s="17"/>
      <c r="I1" s="17"/>
      <c r="J1" s="17"/>
    </row>
    <row r="2" spans="1:10" ht="15" customHeight="1" x14ac:dyDescent="0.2">
      <c r="A2" s="10" t="s">
        <v>87</v>
      </c>
      <c r="B2" s="10"/>
      <c r="C2" s="17"/>
      <c r="D2" s="17"/>
      <c r="E2" s="17"/>
      <c r="F2" s="17"/>
      <c r="G2" s="17"/>
      <c r="H2" s="17"/>
      <c r="I2" s="17"/>
      <c r="J2" s="17"/>
    </row>
    <row r="3" spans="1:10" ht="15" customHeight="1" thickBot="1" x14ac:dyDescent="0.25">
      <c r="A3" s="10"/>
      <c r="B3" s="10"/>
      <c r="C3" s="17"/>
      <c r="D3" s="17"/>
      <c r="E3" s="17"/>
      <c r="F3" s="17"/>
      <c r="G3" s="17"/>
      <c r="H3" s="17"/>
      <c r="I3" s="17"/>
      <c r="J3" s="17"/>
    </row>
    <row r="4" spans="1:10" ht="15" customHeight="1" x14ac:dyDescent="0.2">
      <c r="A4" s="154" t="s">
        <v>27</v>
      </c>
      <c r="B4" s="37"/>
      <c r="C4" s="156">
        <v>2010</v>
      </c>
      <c r="D4" s="156"/>
      <c r="E4" s="156"/>
      <c r="F4" s="37"/>
      <c r="G4" s="157">
        <v>2015</v>
      </c>
      <c r="H4" s="157"/>
      <c r="I4" s="157"/>
      <c r="J4" s="37"/>
    </row>
    <row r="5" spans="1:10" ht="26.25" thickBot="1" x14ac:dyDescent="0.25">
      <c r="A5" s="155"/>
      <c r="B5" s="7"/>
      <c r="C5" s="116" t="s">
        <v>72</v>
      </c>
      <c r="D5" s="6" t="s">
        <v>29</v>
      </c>
      <c r="E5" s="7" t="s">
        <v>75</v>
      </c>
      <c r="F5" s="7"/>
      <c r="G5" s="116" t="s">
        <v>72</v>
      </c>
      <c r="H5" s="8" t="s">
        <v>30</v>
      </c>
      <c r="I5" s="9" t="s">
        <v>74</v>
      </c>
      <c r="J5" s="7"/>
    </row>
    <row r="6" spans="1:10" s="18" customFormat="1" ht="15" customHeight="1" x14ac:dyDescent="0.25">
      <c r="A6" s="10" t="s">
        <v>31</v>
      </c>
      <c r="B6" s="10"/>
      <c r="C6" s="15">
        <v>1844280</v>
      </c>
      <c r="D6" s="16">
        <v>100</v>
      </c>
      <c r="E6" s="14">
        <v>26.677034993972544</v>
      </c>
      <c r="F6" s="14"/>
      <c r="G6" s="15">
        <f>SUM(G8:G20)</f>
        <v>1992842</v>
      </c>
      <c r="H6" s="16">
        <v>100</v>
      </c>
      <c r="I6" s="14">
        <f>G6/7382785*100</f>
        <v>26.993092715012018</v>
      </c>
      <c r="J6" s="14"/>
    </row>
    <row r="7" spans="1:10" s="18" customFormat="1" ht="15" customHeight="1" x14ac:dyDescent="0.25">
      <c r="A7" s="10"/>
      <c r="B7" s="10"/>
      <c r="C7" s="15"/>
      <c r="D7" s="16"/>
      <c r="E7" s="14"/>
      <c r="F7" s="14"/>
      <c r="G7" s="15"/>
      <c r="H7" s="16"/>
      <c r="I7" s="14"/>
      <c r="J7" s="14"/>
    </row>
    <row r="8" spans="1:10" s="18" customFormat="1" ht="15" customHeight="1" x14ac:dyDescent="0.25">
      <c r="A8" s="19" t="s">
        <v>40</v>
      </c>
      <c r="B8" s="19"/>
      <c r="C8" s="20">
        <v>21445</v>
      </c>
      <c r="D8" s="24">
        <v>1.1627843928253845</v>
      </c>
      <c r="E8" s="22">
        <v>0.31019639937847893</v>
      </c>
      <c r="F8" s="23"/>
      <c r="G8" s="20">
        <v>28718</v>
      </c>
      <c r="H8" s="24">
        <f>G8/G$6*100</f>
        <v>1.4410575449533882</v>
      </c>
      <c r="I8" s="22">
        <f t="shared" ref="I8:I20" si="0">G8/7382785*100</f>
        <v>0.38898599918594406</v>
      </c>
      <c r="J8" s="23"/>
    </row>
    <row r="9" spans="1:10" s="18" customFormat="1" ht="15" customHeight="1" x14ac:dyDescent="0.25">
      <c r="A9" s="19" t="s">
        <v>37</v>
      </c>
      <c r="B9" s="19"/>
      <c r="C9" s="20">
        <v>2201</v>
      </c>
      <c r="D9" s="24">
        <v>0.11934196542824299</v>
      </c>
      <c r="E9" s="25">
        <v>3.1836897879786996E-2</v>
      </c>
      <c r="F9" s="23"/>
      <c r="G9" s="20">
        <v>2088</v>
      </c>
      <c r="H9" s="24">
        <f t="shared" ref="H9:H20" si="1">G9/G$6*100</f>
        <v>0.10477498968809369</v>
      </c>
      <c r="I9" s="25">
        <f t="shared" si="0"/>
        <v>2.8282010108651407E-2</v>
      </c>
      <c r="J9" s="23"/>
    </row>
    <row r="10" spans="1:10" s="18" customFormat="1" ht="15" customHeight="1" x14ac:dyDescent="0.25">
      <c r="A10" s="19" t="s">
        <v>41</v>
      </c>
      <c r="B10" s="19"/>
      <c r="C10" s="20">
        <v>47625</v>
      </c>
      <c r="D10" s="24">
        <v>2.5823085431713189</v>
      </c>
      <c r="E10" s="22">
        <v>0.68888335371415532</v>
      </c>
      <c r="F10" s="23"/>
      <c r="G10" s="20">
        <v>52483</v>
      </c>
      <c r="H10" s="24">
        <f t="shared" si="1"/>
        <v>2.633575566954129</v>
      </c>
      <c r="I10" s="22">
        <f t="shared" si="0"/>
        <v>0.71088349450783139</v>
      </c>
      <c r="J10" s="23"/>
    </row>
    <row r="11" spans="1:10" s="18" customFormat="1" ht="15" customHeight="1" x14ac:dyDescent="0.25">
      <c r="A11" s="19" t="s">
        <v>39</v>
      </c>
      <c r="B11" s="19"/>
      <c r="C11" s="20">
        <v>39759</v>
      </c>
      <c r="D11" s="24">
        <v>2.1558006376472116</v>
      </c>
      <c r="E11" s="22">
        <v>0.57510369050542987</v>
      </c>
      <c r="F11" s="23"/>
      <c r="G11" s="20">
        <v>42601</v>
      </c>
      <c r="H11" s="24">
        <f t="shared" si="1"/>
        <v>2.1377008312751338</v>
      </c>
      <c r="I11" s="22">
        <f t="shared" si="0"/>
        <v>0.5770315673556794</v>
      </c>
      <c r="J11" s="23"/>
    </row>
    <row r="12" spans="1:10" s="18" customFormat="1" ht="15" customHeight="1" x14ac:dyDescent="0.25">
      <c r="A12" s="19" t="s">
        <v>42</v>
      </c>
      <c r="B12" s="19"/>
      <c r="C12" s="20">
        <v>1586884</v>
      </c>
      <c r="D12" s="24">
        <v>86.04355087080053</v>
      </c>
      <c r="E12" s="22">
        <v>22.953868175860023</v>
      </c>
      <c r="F12" s="23"/>
      <c r="G12" s="20">
        <v>1725620</v>
      </c>
      <c r="H12" s="24">
        <f t="shared" si="1"/>
        <v>86.590908862820044</v>
      </c>
      <c r="I12" s="22">
        <f t="shared" si="0"/>
        <v>23.37356431211257</v>
      </c>
      <c r="J12" s="23"/>
    </row>
    <row r="13" spans="1:10" s="18" customFormat="1" ht="15" customHeight="1" x14ac:dyDescent="0.25">
      <c r="A13" s="19" t="s">
        <v>32</v>
      </c>
      <c r="B13" s="19"/>
      <c r="C13" s="20">
        <v>161</v>
      </c>
      <c r="D13" s="28">
        <v>8.7296939727156408E-3</v>
      </c>
      <c r="E13" s="27">
        <v>2.3288235159680628E-3</v>
      </c>
      <c r="F13" s="25"/>
      <c r="G13" s="20">
        <v>112</v>
      </c>
      <c r="H13" s="28">
        <f t="shared" si="1"/>
        <v>5.6201143893996608E-3</v>
      </c>
      <c r="I13" s="27">
        <f t="shared" si="0"/>
        <v>1.5170426878203822E-3</v>
      </c>
      <c r="J13" s="25"/>
    </row>
    <row r="14" spans="1:10" s="18" customFormat="1" ht="15" customHeight="1" x14ac:dyDescent="0.25">
      <c r="A14" s="19" t="s">
        <v>33</v>
      </c>
      <c r="B14" s="19"/>
      <c r="C14" s="20">
        <v>867</v>
      </c>
      <c r="D14" s="28">
        <v>4.7010215368599131E-2</v>
      </c>
      <c r="E14" s="25">
        <v>1.2540931604623046E-2</v>
      </c>
      <c r="F14" s="25"/>
      <c r="G14" s="20">
        <v>743</v>
      </c>
      <c r="H14" s="28">
        <f t="shared" si="1"/>
        <v>3.7283437422535252E-2</v>
      </c>
      <c r="I14" s="25">
        <f t="shared" si="0"/>
        <v>1.0063952830808428E-2</v>
      </c>
      <c r="J14" s="25"/>
    </row>
    <row r="15" spans="1:10" s="18" customFormat="1" ht="15" customHeight="1" x14ac:dyDescent="0.25">
      <c r="A15" s="19" t="s">
        <v>36</v>
      </c>
      <c r="B15" s="19"/>
      <c r="C15" s="20">
        <v>89503</v>
      </c>
      <c r="D15" s="24">
        <v>4.853004966707875</v>
      </c>
      <c r="E15" s="22">
        <v>1.2946378332278854</v>
      </c>
      <c r="F15" s="29"/>
      <c r="G15" s="20">
        <v>73856</v>
      </c>
      <c r="H15" s="24">
        <f t="shared" si="1"/>
        <v>3.7060640030669765</v>
      </c>
      <c r="I15" s="22">
        <f t="shared" si="0"/>
        <v>1.0003812924255548</v>
      </c>
      <c r="J15" s="29"/>
    </row>
    <row r="16" spans="1:10" s="18" customFormat="1" ht="15" customHeight="1" x14ac:dyDescent="0.25">
      <c r="A16" s="19" t="s">
        <v>34</v>
      </c>
      <c r="B16" s="19"/>
      <c r="C16" s="20">
        <v>8424</v>
      </c>
      <c r="D16" s="24">
        <v>0.45676361506929536</v>
      </c>
      <c r="E16" s="22">
        <v>0.12185098943176996</v>
      </c>
      <c r="F16" s="27"/>
      <c r="G16" s="20">
        <v>9568</v>
      </c>
      <c r="H16" s="24">
        <f t="shared" si="1"/>
        <v>0.48011834355157107</v>
      </c>
      <c r="I16" s="22">
        <f t="shared" si="0"/>
        <v>0.1295987896166555</v>
      </c>
      <c r="J16" s="27"/>
    </row>
    <row r="17" spans="1:10" s="18" customFormat="1" ht="15" customHeight="1" x14ac:dyDescent="0.25">
      <c r="A17" s="19" t="s">
        <v>35</v>
      </c>
      <c r="B17" s="19"/>
      <c r="C17" s="20">
        <v>29481</v>
      </c>
      <c r="D17" s="24">
        <v>1.598509987637452</v>
      </c>
      <c r="E17" s="22">
        <v>0.42643506878418919</v>
      </c>
      <c r="F17" s="27"/>
      <c r="G17" s="20">
        <v>36543</v>
      </c>
      <c r="H17" s="24">
        <f t="shared" si="1"/>
        <v>1.8337128583199271</v>
      </c>
      <c r="I17" s="22">
        <f t="shared" si="0"/>
        <v>0.49497581197339485</v>
      </c>
      <c r="J17" s="27"/>
    </row>
    <row r="18" spans="1:10" s="18" customFormat="1" ht="15" customHeight="1" x14ac:dyDescent="0.25">
      <c r="A18" s="19" t="s">
        <v>38</v>
      </c>
      <c r="B18" s="19"/>
      <c r="C18" s="20">
        <v>17592</v>
      </c>
      <c r="D18" s="24">
        <v>0.9538681761988419</v>
      </c>
      <c r="E18" s="22">
        <v>0.25446374716093267</v>
      </c>
      <c r="F18" s="23"/>
      <c r="G18" s="20">
        <v>20340</v>
      </c>
      <c r="H18" s="24">
        <f t="shared" si="1"/>
        <v>1.0206529167891885</v>
      </c>
      <c r="I18" s="22">
        <f t="shared" si="0"/>
        <v>0.27550578812738014</v>
      </c>
      <c r="J18" s="23"/>
    </row>
    <row r="19" spans="1:10" s="18" customFormat="1" ht="8.25" customHeight="1" x14ac:dyDescent="0.25">
      <c r="A19" s="19"/>
      <c r="B19" s="19"/>
      <c r="C19" s="20"/>
      <c r="D19" s="24"/>
      <c r="E19" s="22"/>
      <c r="F19" s="23"/>
      <c r="G19" s="20"/>
      <c r="H19" s="24"/>
      <c r="I19" s="22"/>
      <c r="J19" s="23"/>
    </row>
    <row r="20" spans="1:10" s="18" customFormat="1" ht="26.25" thickBot="1" x14ac:dyDescent="0.3">
      <c r="A20" s="117" t="s">
        <v>78</v>
      </c>
      <c r="B20" s="30"/>
      <c r="C20" s="31">
        <v>338</v>
      </c>
      <c r="D20" s="35">
        <v>1.8326935172533455E-2</v>
      </c>
      <c r="E20" s="33">
        <v>4.8890829092994113E-3</v>
      </c>
      <c r="F20" s="34"/>
      <c r="G20" s="31">
        <v>170</v>
      </c>
      <c r="H20" s="35">
        <f t="shared" si="1"/>
        <v>8.5305307696244871E-3</v>
      </c>
      <c r="I20" s="33">
        <f t="shared" si="0"/>
        <v>2.3026540797273657E-3</v>
      </c>
      <c r="J20" s="34"/>
    </row>
    <row r="21" spans="1:10" ht="12.75" customHeight="1" x14ac:dyDescent="0.2">
      <c r="A21" s="137" t="s">
        <v>89</v>
      </c>
      <c r="B21" s="137"/>
      <c r="C21" s="137"/>
      <c r="D21" s="137"/>
      <c r="E21" s="137"/>
      <c r="F21" s="137"/>
      <c r="G21" s="137"/>
      <c r="H21" s="137"/>
      <c r="I21" s="137"/>
      <c r="J21" s="137"/>
    </row>
    <row r="22" spans="1:10" ht="14.25" customHeight="1" x14ac:dyDescent="0.2">
      <c r="A22" s="38" t="s">
        <v>90</v>
      </c>
      <c r="B22" s="38"/>
      <c r="C22" s="38"/>
      <c r="D22" s="38"/>
      <c r="E22" s="38"/>
      <c r="F22" s="38"/>
      <c r="G22" s="38"/>
      <c r="H22" s="38"/>
      <c r="I22" s="17"/>
      <c r="J22" s="38"/>
    </row>
    <row r="23" spans="1:10" ht="14.25" customHeight="1" x14ac:dyDescent="0.2">
      <c r="A23" s="38" t="s">
        <v>91</v>
      </c>
      <c r="B23" s="38"/>
      <c r="C23" s="38"/>
      <c r="D23" s="38"/>
      <c r="E23" s="38"/>
      <c r="F23" s="38"/>
      <c r="G23" s="38"/>
      <c r="H23" s="38"/>
      <c r="I23" s="17"/>
      <c r="J23" s="38"/>
    </row>
  </sheetData>
  <mergeCells count="3">
    <mergeCell ref="A4:A5"/>
    <mergeCell ref="C4:E4"/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B55"/>
  <sheetViews>
    <sheetView zoomScale="90" zoomScaleNormal="90" zoomScaleSheetLayoutView="100" workbookViewId="0">
      <selection activeCell="A4" sqref="A4"/>
    </sheetView>
  </sheetViews>
  <sheetFormatPr baseColWidth="10" defaultColWidth="10.85546875" defaultRowHeight="14.25" customHeight="1" x14ac:dyDescent="0.2"/>
  <cols>
    <col min="1" max="1" width="27.7109375" style="5" customWidth="1"/>
    <col min="2" max="2" width="13.28515625" style="5" customWidth="1"/>
    <col min="3" max="3" width="10.42578125" style="5" customWidth="1"/>
    <col min="4" max="4" width="12.7109375" style="5" bestFit="1" customWidth="1"/>
    <col min="5" max="5" width="10.42578125" style="5" customWidth="1"/>
    <col min="6" max="6" width="1.85546875" style="5" customWidth="1"/>
    <col min="7" max="7" width="10.42578125" style="5" customWidth="1"/>
    <col min="8" max="8" width="12.7109375" style="5" bestFit="1" customWidth="1"/>
    <col min="9" max="9" width="10.42578125" style="5" customWidth="1"/>
    <col min="10" max="10" width="1.85546875" style="5" customWidth="1"/>
    <col min="11" max="11" width="10" style="5" customWidth="1"/>
    <col min="12" max="12" width="10.28515625" style="5" customWidth="1"/>
    <col min="13" max="13" width="12.7109375" style="5" bestFit="1" customWidth="1"/>
    <col min="14" max="14" width="1.42578125" style="5" customWidth="1"/>
    <col min="15" max="15" width="9.85546875" style="5" customWidth="1"/>
    <col min="16" max="16" width="10.85546875" style="5" customWidth="1"/>
    <col min="17" max="17" width="10.140625" style="5" customWidth="1"/>
    <col min="18" max="18" width="1.7109375" style="5" customWidth="1"/>
    <col min="19" max="19" width="10" style="5" customWidth="1"/>
    <col min="20" max="20" width="10.140625" style="5" customWidth="1"/>
    <col min="21" max="21" width="10.7109375" style="5" customWidth="1"/>
    <col min="22" max="22" width="1.7109375" style="5" customWidth="1"/>
    <col min="23" max="23" width="10" style="5" customWidth="1"/>
    <col min="24" max="24" width="10.140625" style="5" customWidth="1"/>
    <col min="25" max="25" width="10" style="5" customWidth="1"/>
    <col min="26" max="16384" width="10.85546875" style="5"/>
  </cols>
  <sheetData>
    <row r="1" spans="1:28" ht="15" customHeight="1" x14ac:dyDescent="0.2">
      <c r="A1" s="113" t="s">
        <v>80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39"/>
      <c r="AA1" s="39"/>
      <c r="AB1" s="40"/>
    </row>
    <row r="2" spans="1:28" ht="15" customHeight="1" x14ac:dyDescent="0.2">
      <c r="A2" s="113" t="s">
        <v>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39"/>
      <c r="AA2" s="39"/>
      <c r="AB2" s="40"/>
    </row>
    <row r="3" spans="1:28" ht="15" customHeight="1" x14ac:dyDescent="0.2">
      <c r="A3" s="113">
        <v>2015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39"/>
      <c r="AA3" s="39"/>
      <c r="AB3" s="40"/>
    </row>
    <row r="4" spans="1:28" ht="15" customHeight="1" thickBo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39"/>
      <c r="AA4" s="39"/>
      <c r="AB4" s="40"/>
    </row>
    <row r="5" spans="1:28" ht="15" customHeight="1" x14ac:dyDescent="0.2">
      <c r="A5" s="159" t="s">
        <v>27</v>
      </c>
      <c r="B5" s="161" t="s">
        <v>46</v>
      </c>
      <c r="C5" s="158" t="s">
        <v>79</v>
      </c>
      <c r="D5" s="158"/>
      <c r="E5" s="158"/>
      <c r="F5" s="71"/>
      <c r="G5" s="158" t="s">
        <v>43</v>
      </c>
      <c r="H5" s="158"/>
      <c r="I5" s="158"/>
      <c r="J5" s="71"/>
      <c r="K5" s="158" t="s">
        <v>47</v>
      </c>
      <c r="L5" s="158"/>
      <c r="M5" s="158"/>
      <c r="N5" s="71"/>
      <c r="O5" s="158" t="s">
        <v>48</v>
      </c>
      <c r="P5" s="158"/>
      <c r="Q5" s="158"/>
      <c r="R5" s="71"/>
      <c r="S5" s="158" t="s">
        <v>49</v>
      </c>
      <c r="T5" s="158"/>
      <c r="U5" s="158"/>
      <c r="V5" s="71"/>
      <c r="W5" s="158" t="s">
        <v>61</v>
      </c>
      <c r="X5" s="158"/>
      <c r="Y5" s="158"/>
      <c r="Z5" s="39"/>
      <c r="AA5" s="39"/>
      <c r="AB5" s="40"/>
    </row>
    <row r="6" spans="1:28" ht="15" customHeight="1" thickBot="1" x14ac:dyDescent="0.25">
      <c r="A6" s="160"/>
      <c r="B6" s="160"/>
      <c r="C6" s="41" t="s">
        <v>31</v>
      </c>
      <c r="D6" s="41" t="s">
        <v>62</v>
      </c>
      <c r="E6" s="41" t="s">
        <v>45</v>
      </c>
      <c r="F6" s="41"/>
      <c r="G6" s="41" t="s">
        <v>31</v>
      </c>
      <c r="H6" s="41" t="s">
        <v>62</v>
      </c>
      <c r="I6" s="41" t="s">
        <v>45</v>
      </c>
      <c r="J6" s="41"/>
      <c r="K6" s="41" t="s">
        <v>31</v>
      </c>
      <c r="L6" s="41" t="s">
        <v>44</v>
      </c>
      <c r="M6" s="41" t="s">
        <v>45</v>
      </c>
      <c r="N6" s="41"/>
      <c r="O6" s="41" t="s">
        <v>31</v>
      </c>
      <c r="P6" s="41" t="s">
        <v>44</v>
      </c>
      <c r="Q6" s="41" t="s">
        <v>45</v>
      </c>
      <c r="R6" s="41"/>
      <c r="S6" s="41" t="s">
        <v>31</v>
      </c>
      <c r="T6" s="41" t="s">
        <v>44</v>
      </c>
      <c r="U6" s="41" t="s">
        <v>45</v>
      </c>
      <c r="V6" s="41"/>
      <c r="W6" s="41" t="s">
        <v>31</v>
      </c>
      <c r="X6" s="41" t="s">
        <v>44</v>
      </c>
      <c r="Y6" s="41" t="s">
        <v>45</v>
      </c>
      <c r="Z6" s="39"/>
      <c r="AA6" s="39"/>
      <c r="AB6" s="40"/>
    </row>
    <row r="7" spans="1:28" ht="15" customHeight="1" x14ac:dyDescent="0.2">
      <c r="A7" s="42" t="s">
        <v>31</v>
      </c>
      <c r="B7" s="52">
        <f>SUM(B9:B21)</f>
        <v>1992842</v>
      </c>
      <c r="C7" s="52">
        <f t="shared" ref="C7:Y7" si="0">SUM(C9:C21)</f>
        <v>49117</v>
      </c>
      <c r="D7" s="52">
        <f t="shared" si="0"/>
        <v>24543</v>
      </c>
      <c r="E7" s="52">
        <f t="shared" si="0"/>
        <v>24574</v>
      </c>
      <c r="F7" s="52"/>
      <c r="G7" s="52">
        <f t="shared" si="0"/>
        <v>334960</v>
      </c>
      <c r="H7" s="52">
        <f t="shared" si="0"/>
        <v>168333</v>
      </c>
      <c r="I7" s="52">
        <f t="shared" si="0"/>
        <v>166627</v>
      </c>
      <c r="J7" s="52"/>
      <c r="K7" s="52">
        <f t="shared" si="0"/>
        <v>336296</v>
      </c>
      <c r="L7" s="52">
        <f t="shared" si="0"/>
        <v>166353</v>
      </c>
      <c r="M7" s="52">
        <f t="shared" si="0"/>
        <v>169943</v>
      </c>
      <c r="N7" s="52"/>
      <c r="O7" s="52">
        <f t="shared" si="0"/>
        <v>309292</v>
      </c>
      <c r="P7" s="52">
        <f t="shared" si="0"/>
        <v>146253</v>
      </c>
      <c r="Q7" s="52">
        <f t="shared" si="0"/>
        <v>163039</v>
      </c>
      <c r="R7" s="52"/>
      <c r="S7" s="52">
        <f t="shared" si="0"/>
        <v>539415</v>
      </c>
      <c r="T7" s="52">
        <f t="shared" si="0"/>
        <v>260507</v>
      </c>
      <c r="U7" s="52">
        <f t="shared" si="0"/>
        <v>278908</v>
      </c>
      <c r="V7" s="52"/>
      <c r="W7" s="52">
        <f t="shared" si="0"/>
        <v>423762</v>
      </c>
      <c r="X7" s="52">
        <f t="shared" si="0"/>
        <v>205920</v>
      </c>
      <c r="Y7" s="53">
        <f t="shared" si="0"/>
        <v>217842</v>
      </c>
      <c r="Z7" s="43"/>
      <c r="AA7" s="43"/>
      <c r="AB7" s="44"/>
    </row>
    <row r="8" spans="1:28" s="40" customFormat="1" ht="15" customHeight="1" x14ac:dyDescent="0.2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4"/>
      <c r="Z8" s="145"/>
      <c r="AA8" s="145"/>
      <c r="AB8" s="44"/>
    </row>
    <row r="9" spans="1:28" s="48" customFormat="1" ht="15" customHeight="1" x14ac:dyDescent="0.25">
      <c r="A9" s="146" t="s">
        <v>40</v>
      </c>
      <c r="B9" s="147">
        <f>C9+G9+K9+O9+S9+W9</f>
        <v>28718</v>
      </c>
      <c r="C9" s="147">
        <f t="shared" ref="C9:C19" si="1">D9+E9</f>
        <v>1993</v>
      </c>
      <c r="D9" s="148">
        <v>985</v>
      </c>
      <c r="E9" s="148">
        <v>1008</v>
      </c>
      <c r="F9" s="148"/>
      <c r="G9" s="147">
        <f>H9+I9</f>
        <v>8309</v>
      </c>
      <c r="H9" s="148">
        <v>4221</v>
      </c>
      <c r="I9" s="148">
        <v>4088</v>
      </c>
      <c r="J9" s="148"/>
      <c r="K9" s="147">
        <f>L9+M9</f>
        <v>6402</v>
      </c>
      <c r="L9" s="148">
        <v>3114</v>
      </c>
      <c r="M9" s="148">
        <v>3288</v>
      </c>
      <c r="N9" s="148"/>
      <c r="O9" s="147">
        <f>P9+Q9</f>
        <v>4090</v>
      </c>
      <c r="P9" s="148">
        <v>1912</v>
      </c>
      <c r="Q9" s="148">
        <v>2178</v>
      </c>
      <c r="R9" s="148"/>
      <c r="S9" s="147">
        <f>T9+U9</f>
        <v>5223</v>
      </c>
      <c r="T9" s="148">
        <v>2538</v>
      </c>
      <c r="U9" s="148">
        <v>2685</v>
      </c>
      <c r="V9" s="148"/>
      <c r="W9" s="147">
        <f>X9+Y9</f>
        <v>2701</v>
      </c>
      <c r="X9" s="148">
        <v>1517</v>
      </c>
      <c r="Y9" s="149">
        <v>1184</v>
      </c>
      <c r="Z9" s="150"/>
      <c r="AA9" s="151"/>
    </row>
    <row r="10" spans="1:28" s="48" customFormat="1" ht="15" customHeight="1" x14ac:dyDescent="0.25">
      <c r="A10" s="146" t="s">
        <v>37</v>
      </c>
      <c r="B10" s="147">
        <f t="shared" ref="B10:B21" si="2">C10+G10+K10+O10+S10+W10</f>
        <v>2088</v>
      </c>
      <c r="C10" s="147">
        <f t="shared" si="1"/>
        <v>85</v>
      </c>
      <c r="D10" s="148">
        <v>50</v>
      </c>
      <c r="E10" s="148">
        <v>35</v>
      </c>
      <c r="F10" s="148"/>
      <c r="G10" s="147">
        <f t="shared" ref="G10:G21" si="3">H10+I10</f>
        <v>417</v>
      </c>
      <c r="H10" s="148">
        <v>209</v>
      </c>
      <c r="I10" s="148">
        <v>208</v>
      </c>
      <c r="J10" s="148"/>
      <c r="K10" s="147">
        <f t="shared" ref="K10:K21" si="4">L10+M10</f>
        <v>381</v>
      </c>
      <c r="L10" s="148">
        <v>198</v>
      </c>
      <c r="M10" s="148">
        <v>183</v>
      </c>
      <c r="N10" s="148"/>
      <c r="O10" s="147">
        <f t="shared" ref="O10:O21" si="5">P10+Q10</f>
        <v>296</v>
      </c>
      <c r="P10" s="148">
        <v>136</v>
      </c>
      <c r="Q10" s="148">
        <v>160</v>
      </c>
      <c r="R10" s="148"/>
      <c r="S10" s="147">
        <f t="shared" ref="S10:S21" si="6">T10+U10</f>
        <v>491</v>
      </c>
      <c r="T10" s="152">
        <v>247</v>
      </c>
      <c r="U10" s="152">
        <v>244</v>
      </c>
      <c r="V10" s="148"/>
      <c r="W10" s="147">
        <f t="shared" ref="W10:W21" si="7">X10+Y10</f>
        <v>418</v>
      </c>
      <c r="X10" s="148">
        <v>182</v>
      </c>
      <c r="Y10" s="149">
        <v>236</v>
      </c>
      <c r="Z10" s="150"/>
      <c r="AA10" s="151"/>
    </row>
    <row r="11" spans="1:28" s="48" customFormat="1" ht="15" customHeight="1" x14ac:dyDescent="0.25">
      <c r="A11" s="146" t="s">
        <v>41</v>
      </c>
      <c r="B11" s="147">
        <f t="shared" si="2"/>
        <v>52483</v>
      </c>
      <c r="C11" s="147">
        <f t="shared" si="1"/>
        <v>3066</v>
      </c>
      <c r="D11" s="148">
        <v>1642</v>
      </c>
      <c r="E11" s="148">
        <v>1424</v>
      </c>
      <c r="F11" s="148"/>
      <c r="G11" s="147">
        <f t="shared" si="3"/>
        <v>14112</v>
      </c>
      <c r="H11" s="148">
        <v>7114</v>
      </c>
      <c r="I11" s="148">
        <v>6998</v>
      </c>
      <c r="J11" s="148"/>
      <c r="K11" s="147">
        <f t="shared" si="4"/>
        <v>11603</v>
      </c>
      <c r="L11" s="148">
        <v>5640</v>
      </c>
      <c r="M11" s="148">
        <v>5963</v>
      </c>
      <c r="N11" s="148"/>
      <c r="O11" s="147">
        <f t="shared" si="5"/>
        <v>8433</v>
      </c>
      <c r="P11" s="148">
        <v>4215</v>
      </c>
      <c r="Q11" s="148">
        <v>4218</v>
      </c>
      <c r="R11" s="148"/>
      <c r="S11" s="147">
        <f t="shared" si="6"/>
        <v>10529</v>
      </c>
      <c r="T11" s="148">
        <v>4902</v>
      </c>
      <c r="U11" s="148">
        <v>5627</v>
      </c>
      <c r="V11" s="148"/>
      <c r="W11" s="147">
        <f t="shared" si="7"/>
        <v>4740</v>
      </c>
      <c r="X11" s="148">
        <v>2516</v>
      </c>
      <c r="Y11" s="149">
        <v>2224</v>
      </c>
      <c r="Z11" s="150"/>
      <c r="AA11" s="151"/>
    </row>
    <row r="12" spans="1:28" s="48" customFormat="1" ht="15" customHeight="1" x14ac:dyDescent="0.25">
      <c r="A12" s="146" t="s">
        <v>39</v>
      </c>
      <c r="B12" s="147">
        <f t="shared" si="2"/>
        <v>42601</v>
      </c>
      <c r="C12" s="147">
        <f t="shared" si="1"/>
        <v>175</v>
      </c>
      <c r="D12" s="147">
        <v>113</v>
      </c>
      <c r="E12" s="148">
        <v>62</v>
      </c>
      <c r="F12" s="148"/>
      <c r="G12" s="147">
        <f t="shared" si="3"/>
        <v>1885</v>
      </c>
      <c r="H12" s="148">
        <v>917</v>
      </c>
      <c r="I12" s="148">
        <v>968</v>
      </c>
      <c r="J12" s="148"/>
      <c r="K12" s="147">
        <f t="shared" si="4"/>
        <v>2847</v>
      </c>
      <c r="L12" s="148">
        <v>1364</v>
      </c>
      <c r="M12" s="148">
        <v>1483</v>
      </c>
      <c r="N12" s="148"/>
      <c r="O12" s="147">
        <f t="shared" si="5"/>
        <v>4416</v>
      </c>
      <c r="P12" s="148">
        <v>2472</v>
      </c>
      <c r="Q12" s="148">
        <v>1944</v>
      </c>
      <c r="R12" s="148"/>
      <c r="S12" s="147">
        <f t="shared" si="6"/>
        <v>14215</v>
      </c>
      <c r="T12" s="148">
        <v>7778</v>
      </c>
      <c r="U12" s="148">
        <v>6437</v>
      </c>
      <c r="V12" s="148"/>
      <c r="W12" s="147">
        <f t="shared" si="7"/>
        <v>19063</v>
      </c>
      <c r="X12" s="148">
        <v>10526</v>
      </c>
      <c r="Y12" s="149">
        <v>8537</v>
      </c>
      <c r="Z12" s="150"/>
      <c r="AA12" s="151"/>
    </row>
    <row r="13" spans="1:28" s="48" customFormat="1" ht="15" customHeight="1" x14ac:dyDescent="0.25">
      <c r="A13" s="146" t="s">
        <v>42</v>
      </c>
      <c r="B13" s="147">
        <f t="shared" si="2"/>
        <v>1725620</v>
      </c>
      <c r="C13" s="147">
        <f t="shared" si="1"/>
        <v>37359</v>
      </c>
      <c r="D13" s="148">
        <v>18642</v>
      </c>
      <c r="E13" s="148">
        <v>18717</v>
      </c>
      <c r="F13" s="148"/>
      <c r="G13" s="147">
        <f t="shared" si="3"/>
        <v>276932</v>
      </c>
      <c r="H13" s="148">
        <v>138935</v>
      </c>
      <c r="I13" s="148">
        <v>137997</v>
      </c>
      <c r="J13" s="148"/>
      <c r="K13" s="147">
        <f t="shared" si="4"/>
        <v>286729</v>
      </c>
      <c r="L13" s="148">
        <v>142686</v>
      </c>
      <c r="M13" s="148">
        <v>144043</v>
      </c>
      <c r="N13" s="148"/>
      <c r="O13" s="147">
        <f t="shared" si="5"/>
        <v>270167</v>
      </c>
      <c r="P13" s="148">
        <v>127089</v>
      </c>
      <c r="Q13" s="148">
        <v>143078</v>
      </c>
      <c r="R13" s="148"/>
      <c r="S13" s="147">
        <f t="shared" si="6"/>
        <v>476432</v>
      </c>
      <c r="T13" s="148">
        <v>228337</v>
      </c>
      <c r="U13" s="148">
        <v>248095</v>
      </c>
      <c r="V13" s="148"/>
      <c r="W13" s="147">
        <f t="shared" si="7"/>
        <v>378001</v>
      </c>
      <c r="X13" s="148">
        <v>180455</v>
      </c>
      <c r="Y13" s="149">
        <v>197546</v>
      </c>
      <c r="Z13" s="150"/>
      <c r="AA13" s="151"/>
    </row>
    <row r="14" spans="1:28" s="48" customFormat="1" ht="15" customHeight="1" x14ac:dyDescent="0.25">
      <c r="A14" s="146" t="s">
        <v>32</v>
      </c>
      <c r="B14" s="147">
        <f t="shared" si="2"/>
        <v>112</v>
      </c>
      <c r="C14" s="147">
        <f t="shared" si="1"/>
        <v>0</v>
      </c>
      <c r="D14" s="148">
        <v>0</v>
      </c>
      <c r="E14" s="148">
        <v>0</v>
      </c>
      <c r="F14" s="148"/>
      <c r="G14" s="147">
        <f t="shared" si="3"/>
        <v>1</v>
      </c>
      <c r="H14" s="148">
        <v>1</v>
      </c>
      <c r="I14" s="148"/>
      <c r="J14" s="148"/>
      <c r="K14" s="147">
        <f t="shared" si="4"/>
        <v>4</v>
      </c>
      <c r="L14" s="148"/>
      <c r="M14" s="148">
        <v>4</v>
      </c>
      <c r="N14" s="148"/>
      <c r="O14" s="147">
        <f t="shared" si="5"/>
        <v>5</v>
      </c>
      <c r="P14" s="148">
        <v>5</v>
      </c>
      <c r="Q14" s="148"/>
      <c r="R14" s="148"/>
      <c r="S14" s="147">
        <f t="shared" si="6"/>
        <v>71</v>
      </c>
      <c r="T14" s="148">
        <v>49</v>
      </c>
      <c r="U14" s="148">
        <v>22</v>
      </c>
      <c r="V14" s="148"/>
      <c r="W14" s="147">
        <f t="shared" si="7"/>
        <v>31</v>
      </c>
      <c r="X14" s="148">
        <v>28</v>
      </c>
      <c r="Y14" s="149">
        <v>3</v>
      </c>
      <c r="Z14" s="150"/>
      <c r="AA14" s="151"/>
    </row>
    <row r="15" spans="1:28" s="48" customFormat="1" ht="15" customHeight="1" x14ac:dyDescent="0.25">
      <c r="A15" s="146" t="s">
        <v>33</v>
      </c>
      <c r="B15" s="147">
        <f t="shared" si="2"/>
        <v>743</v>
      </c>
      <c r="C15" s="147">
        <f t="shared" si="1"/>
        <v>17</v>
      </c>
      <c r="D15" s="148">
        <v>5</v>
      </c>
      <c r="E15" s="148">
        <v>12</v>
      </c>
      <c r="F15" s="148"/>
      <c r="G15" s="147">
        <f t="shared" si="3"/>
        <v>134</v>
      </c>
      <c r="H15" s="148">
        <v>71</v>
      </c>
      <c r="I15" s="148">
        <v>63</v>
      </c>
      <c r="J15" s="148"/>
      <c r="K15" s="147">
        <f t="shared" si="4"/>
        <v>135</v>
      </c>
      <c r="L15" s="148">
        <v>54</v>
      </c>
      <c r="M15" s="148">
        <v>81</v>
      </c>
      <c r="N15" s="148"/>
      <c r="O15" s="147">
        <f t="shared" si="5"/>
        <v>128</v>
      </c>
      <c r="P15" s="148">
        <v>59</v>
      </c>
      <c r="Q15" s="148">
        <v>69</v>
      </c>
      <c r="R15" s="148"/>
      <c r="S15" s="147">
        <f t="shared" si="6"/>
        <v>193</v>
      </c>
      <c r="T15" s="148">
        <v>104</v>
      </c>
      <c r="U15" s="148">
        <v>89</v>
      </c>
      <c r="V15" s="148"/>
      <c r="W15" s="147">
        <f t="shared" si="7"/>
        <v>136</v>
      </c>
      <c r="X15" s="148">
        <v>61</v>
      </c>
      <c r="Y15" s="149">
        <v>75</v>
      </c>
      <c r="Z15" s="150"/>
      <c r="AA15" s="151"/>
    </row>
    <row r="16" spans="1:28" s="48" customFormat="1" ht="15" customHeight="1" x14ac:dyDescent="0.25">
      <c r="A16" s="146" t="s">
        <v>36</v>
      </c>
      <c r="B16" s="147">
        <f t="shared" si="2"/>
        <v>73856</v>
      </c>
      <c r="C16" s="147">
        <f t="shared" si="1"/>
        <v>2971</v>
      </c>
      <c r="D16" s="148">
        <v>1412</v>
      </c>
      <c r="E16" s="148">
        <v>1559</v>
      </c>
      <c r="F16" s="148"/>
      <c r="G16" s="147">
        <f t="shared" si="3"/>
        <v>16342</v>
      </c>
      <c r="H16" s="148">
        <v>8177</v>
      </c>
      <c r="I16" s="148">
        <v>8165</v>
      </c>
      <c r="J16" s="148"/>
      <c r="K16" s="147">
        <f t="shared" si="4"/>
        <v>14607</v>
      </c>
      <c r="L16" s="148">
        <v>6567</v>
      </c>
      <c r="M16" s="148">
        <v>8040</v>
      </c>
      <c r="N16" s="148"/>
      <c r="O16" s="147">
        <f t="shared" si="5"/>
        <v>11620</v>
      </c>
      <c r="P16" s="148">
        <v>5472</v>
      </c>
      <c r="Q16" s="148">
        <v>6148</v>
      </c>
      <c r="R16" s="148"/>
      <c r="S16" s="147">
        <f t="shared" si="6"/>
        <v>17739</v>
      </c>
      <c r="T16" s="148">
        <v>9002</v>
      </c>
      <c r="U16" s="148">
        <v>8737</v>
      </c>
      <c r="V16" s="148"/>
      <c r="W16" s="147">
        <f t="shared" si="7"/>
        <v>10577</v>
      </c>
      <c r="X16" s="148">
        <v>6226</v>
      </c>
      <c r="Y16" s="149">
        <v>4351</v>
      </c>
      <c r="Z16" s="150"/>
      <c r="AA16" s="151"/>
    </row>
    <row r="17" spans="1:28" s="48" customFormat="1" ht="15" customHeight="1" x14ac:dyDescent="0.25">
      <c r="A17" s="146" t="s">
        <v>34</v>
      </c>
      <c r="B17" s="147">
        <f t="shared" si="2"/>
        <v>9568</v>
      </c>
      <c r="C17" s="147">
        <f t="shared" si="1"/>
        <v>524</v>
      </c>
      <c r="D17" s="148">
        <v>249</v>
      </c>
      <c r="E17" s="148">
        <v>275</v>
      </c>
      <c r="F17" s="148"/>
      <c r="G17" s="147">
        <f t="shared" si="3"/>
        <v>2726</v>
      </c>
      <c r="H17" s="148">
        <v>1401</v>
      </c>
      <c r="I17" s="148">
        <v>1325</v>
      </c>
      <c r="J17" s="148"/>
      <c r="K17" s="147">
        <f t="shared" si="4"/>
        <v>2189</v>
      </c>
      <c r="L17" s="148">
        <v>1064</v>
      </c>
      <c r="M17" s="148">
        <v>1125</v>
      </c>
      <c r="N17" s="148"/>
      <c r="O17" s="147">
        <f t="shared" si="5"/>
        <v>1454</v>
      </c>
      <c r="P17" s="148">
        <v>659</v>
      </c>
      <c r="Q17" s="148">
        <v>795</v>
      </c>
      <c r="R17" s="148"/>
      <c r="S17" s="147">
        <f t="shared" si="6"/>
        <v>1723</v>
      </c>
      <c r="T17" s="148">
        <v>774</v>
      </c>
      <c r="U17" s="148">
        <v>949</v>
      </c>
      <c r="V17" s="148"/>
      <c r="W17" s="147">
        <f t="shared" si="7"/>
        <v>952</v>
      </c>
      <c r="X17" s="148">
        <v>478</v>
      </c>
      <c r="Y17" s="149">
        <v>474</v>
      </c>
      <c r="Z17" s="150"/>
      <c r="AA17" s="151"/>
    </row>
    <row r="18" spans="1:28" s="48" customFormat="1" ht="15" customHeight="1" x14ac:dyDescent="0.25">
      <c r="A18" s="146" t="s">
        <v>35</v>
      </c>
      <c r="B18" s="147">
        <f t="shared" si="2"/>
        <v>36543</v>
      </c>
      <c r="C18" s="147">
        <f t="shared" si="1"/>
        <v>2393</v>
      </c>
      <c r="D18" s="148">
        <v>1168</v>
      </c>
      <c r="E18" s="148">
        <v>1225</v>
      </c>
      <c r="F18" s="148"/>
      <c r="G18" s="147">
        <f t="shared" si="3"/>
        <v>10972</v>
      </c>
      <c r="H18" s="148">
        <v>5652</v>
      </c>
      <c r="I18" s="148">
        <v>5320</v>
      </c>
      <c r="J18" s="148"/>
      <c r="K18" s="147">
        <f t="shared" si="4"/>
        <v>7917</v>
      </c>
      <c r="L18" s="148">
        <v>3816</v>
      </c>
      <c r="M18" s="148">
        <v>4101</v>
      </c>
      <c r="N18" s="148"/>
      <c r="O18" s="147">
        <f t="shared" si="5"/>
        <v>5336</v>
      </c>
      <c r="P18" s="148">
        <v>2438</v>
      </c>
      <c r="Q18" s="148">
        <v>2898</v>
      </c>
      <c r="R18" s="148"/>
      <c r="S18" s="147">
        <f t="shared" si="6"/>
        <v>6834</v>
      </c>
      <c r="T18" s="148">
        <v>3396</v>
      </c>
      <c r="U18" s="149">
        <v>3438</v>
      </c>
      <c r="V18" s="148"/>
      <c r="W18" s="147">
        <f t="shared" si="7"/>
        <v>3091</v>
      </c>
      <c r="X18" s="148">
        <v>1488</v>
      </c>
      <c r="Y18" s="149">
        <v>1603</v>
      </c>
      <c r="Z18" s="150"/>
      <c r="AA18" s="151"/>
    </row>
    <row r="19" spans="1:28" s="48" customFormat="1" ht="15" customHeight="1" x14ac:dyDescent="0.25">
      <c r="A19" s="146" t="s">
        <v>38</v>
      </c>
      <c r="B19" s="147">
        <f t="shared" si="2"/>
        <v>20340</v>
      </c>
      <c r="C19" s="147">
        <f t="shared" si="1"/>
        <v>534</v>
      </c>
      <c r="D19" s="148">
        <v>277</v>
      </c>
      <c r="E19" s="148">
        <v>257</v>
      </c>
      <c r="F19" s="148"/>
      <c r="G19" s="147">
        <f t="shared" si="3"/>
        <v>3124</v>
      </c>
      <c r="H19" s="148">
        <v>1633</v>
      </c>
      <c r="I19" s="148">
        <v>1491</v>
      </c>
      <c r="J19" s="148"/>
      <c r="K19" s="147">
        <f t="shared" si="4"/>
        <v>3478</v>
      </c>
      <c r="L19" s="148">
        <v>1850</v>
      </c>
      <c r="M19" s="148">
        <v>1628</v>
      </c>
      <c r="N19" s="148"/>
      <c r="O19" s="147">
        <f t="shared" si="5"/>
        <v>3312</v>
      </c>
      <c r="P19" s="148">
        <v>1793</v>
      </c>
      <c r="Q19" s="148">
        <v>1519</v>
      </c>
      <c r="R19" s="148"/>
      <c r="S19" s="147">
        <f t="shared" si="6"/>
        <v>5872</v>
      </c>
      <c r="T19" s="148">
        <v>3301</v>
      </c>
      <c r="U19" s="148">
        <v>2571</v>
      </c>
      <c r="V19" s="148"/>
      <c r="W19" s="147">
        <f t="shared" si="7"/>
        <v>4020</v>
      </c>
      <c r="X19" s="148">
        <v>2419</v>
      </c>
      <c r="Y19" s="149">
        <v>1601</v>
      </c>
      <c r="Z19" s="150"/>
      <c r="AA19" s="151"/>
    </row>
    <row r="20" spans="1:28" s="48" customFormat="1" ht="15" customHeight="1" x14ac:dyDescent="0.25">
      <c r="A20" s="146"/>
      <c r="B20" s="147"/>
      <c r="C20" s="147"/>
      <c r="D20" s="148"/>
      <c r="E20" s="148"/>
      <c r="F20" s="148"/>
      <c r="G20" s="147"/>
      <c r="H20" s="148"/>
      <c r="I20" s="148"/>
      <c r="J20" s="148"/>
      <c r="K20" s="147"/>
      <c r="L20" s="148"/>
      <c r="M20" s="148"/>
      <c r="N20" s="148"/>
      <c r="O20" s="147"/>
      <c r="P20" s="148"/>
      <c r="Q20" s="148"/>
      <c r="R20" s="148"/>
      <c r="S20" s="147"/>
      <c r="T20" s="148"/>
      <c r="U20" s="148"/>
      <c r="V20" s="148"/>
      <c r="W20" s="147"/>
      <c r="X20" s="148"/>
      <c r="Y20" s="149"/>
      <c r="Z20" s="150"/>
      <c r="AA20" s="151"/>
    </row>
    <row r="21" spans="1:28" s="18" customFormat="1" ht="26.25" thickBot="1" x14ac:dyDescent="0.3">
      <c r="A21" s="118" t="s">
        <v>78</v>
      </c>
      <c r="B21" s="49">
        <f t="shared" si="2"/>
        <v>170</v>
      </c>
      <c r="C21" s="49">
        <f>D21+E21</f>
        <v>0</v>
      </c>
      <c r="D21" s="31">
        <v>0</v>
      </c>
      <c r="E21" s="31">
        <v>0</v>
      </c>
      <c r="F21" s="31"/>
      <c r="G21" s="49">
        <f t="shared" si="3"/>
        <v>6</v>
      </c>
      <c r="H21" s="31">
        <v>2</v>
      </c>
      <c r="I21" s="31">
        <v>4</v>
      </c>
      <c r="J21" s="31"/>
      <c r="K21" s="49">
        <f t="shared" si="4"/>
        <v>4</v>
      </c>
      <c r="L21" s="31">
        <v>0</v>
      </c>
      <c r="M21" s="31">
        <v>4</v>
      </c>
      <c r="N21" s="31"/>
      <c r="O21" s="49">
        <f t="shared" si="5"/>
        <v>35</v>
      </c>
      <c r="P21" s="31">
        <v>3</v>
      </c>
      <c r="Q21" s="31">
        <v>32</v>
      </c>
      <c r="R21" s="31"/>
      <c r="S21" s="49">
        <f t="shared" si="6"/>
        <v>93</v>
      </c>
      <c r="T21" s="31">
        <v>79</v>
      </c>
      <c r="U21" s="31">
        <v>14</v>
      </c>
      <c r="V21" s="31"/>
      <c r="W21" s="49">
        <f t="shared" si="7"/>
        <v>32</v>
      </c>
      <c r="X21" s="31">
        <v>24</v>
      </c>
      <c r="Y21" s="31">
        <v>8</v>
      </c>
      <c r="Z21" s="46"/>
      <c r="AA21" s="47"/>
      <c r="AB21" s="48"/>
    </row>
    <row r="22" spans="1:28" ht="14.25" customHeight="1" x14ac:dyDescent="0.2">
      <c r="A22" s="138" t="s">
        <v>92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7"/>
      <c r="Y22" s="17"/>
      <c r="Z22" s="4"/>
      <c r="AA22" s="4"/>
    </row>
    <row r="23" spans="1:28" ht="14.25" customHeight="1" x14ac:dyDescent="0.2">
      <c r="X23" s="36"/>
      <c r="Y23" s="36"/>
      <c r="Z23" s="36"/>
      <c r="AA23" s="36"/>
      <c r="AB23" s="51"/>
    </row>
    <row r="24" spans="1:28" ht="14.2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51"/>
    </row>
    <row r="25" spans="1:28" ht="14.2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8" ht="14.2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8" ht="14.2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8" ht="14.2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8" ht="14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8" ht="14.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8" ht="14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8" ht="14.2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4.2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4.2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4.2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4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4.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4.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4.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4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4.2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4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4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4.2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4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4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4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4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4.2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4.2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4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4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4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4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4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</sheetData>
  <mergeCells count="8">
    <mergeCell ref="W5:Y5"/>
    <mergeCell ref="A5:A6"/>
    <mergeCell ref="B5:B6"/>
    <mergeCell ref="G5:I5"/>
    <mergeCell ref="K5:M5"/>
    <mergeCell ref="O5:Q5"/>
    <mergeCell ref="S5:U5"/>
    <mergeCell ref="C5:E5"/>
  </mergeCells>
  <phoneticPr fontId="14" type="noConversion"/>
  <pageMargins left="0.70866141732283472" right="0.70866141732283472" top="0.74803149606299213" bottom="0.74803149606299213" header="0.31496062992125984" footer="0.31496062992125984"/>
  <pageSetup scale="90" orientation="landscape"/>
  <headerFooter alignWithMargins="0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4"/>
  <sheetViews>
    <sheetView workbookViewId="0">
      <selection activeCell="A4" sqref="A4"/>
    </sheetView>
  </sheetViews>
  <sheetFormatPr baseColWidth="10" defaultColWidth="10.85546875" defaultRowHeight="12.75" x14ac:dyDescent="0.2"/>
  <cols>
    <col min="1" max="1" width="29.28515625" style="4" customWidth="1"/>
    <col min="2" max="2" width="11.7109375" style="4" bestFit="1" customWidth="1"/>
    <col min="3" max="3" width="12.85546875" style="4" customWidth="1"/>
    <col min="4" max="4" width="10.85546875" style="4"/>
    <col min="5" max="5" width="2.140625" style="4" customWidth="1"/>
    <col min="6" max="6" width="11.42578125" style="4" customWidth="1"/>
    <col min="7" max="8" width="10.85546875" style="4"/>
    <col min="9" max="16384" width="10.85546875" style="5"/>
  </cols>
  <sheetData>
    <row r="1" spans="1:7" ht="15" customHeight="1" x14ac:dyDescent="0.2">
      <c r="A1" s="60" t="s">
        <v>81</v>
      </c>
      <c r="B1" s="17"/>
      <c r="C1" s="17"/>
      <c r="D1" s="17"/>
      <c r="E1" s="17"/>
      <c r="F1" s="17"/>
      <c r="G1" s="17"/>
    </row>
    <row r="2" spans="1:7" ht="15" customHeight="1" x14ac:dyDescent="0.2">
      <c r="A2" s="60" t="s">
        <v>10</v>
      </c>
      <c r="B2" s="58"/>
      <c r="C2" s="58"/>
      <c r="D2" s="58"/>
      <c r="E2" s="58"/>
      <c r="F2" s="58"/>
      <c r="G2" s="58"/>
    </row>
    <row r="3" spans="1:7" ht="15" customHeight="1" x14ac:dyDescent="0.2">
      <c r="A3" s="114">
        <v>2015</v>
      </c>
      <c r="B3" s="58"/>
      <c r="C3" s="58"/>
      <c r="D3" s="58"/>
      <c r="E3" s="58"/>
      <c r="F3" s="58"/>
      <c r="G3" s="58"/>
    </row>
    <row r="4" spans="1:7" ht="15" customHeight="1" thickBot="1" x14ac:dyDescent="0.25">
      <c r="A4" s="17"/>
      <c r="B4" s="58"/>
      <c r="C4" s="58"/>
      <c r="D4" s="58"/>
      <c r="E4" s="58"/>
      <c r="F4" s="58"/>
      <c r="G4" s="58"/>
    </row>
    <row r="5" spans="1:7" ht="15" customHeight="1" x14ac:dyDescent="0.2">
      <c r="A5" s="162" t="s">
        <v>27</v>
      </c>
      <c r="B5" s="164" t="s">
        <v>16</v>
      </c>
      <c r="C5" s="167" t="s">
        <v>0</v>
      </c>
      <c r="D5" s="167"/>
      <c r="E5" s="167"/>
      <c r="F5" s="167"/>
      <c r="G5" s="167"/>
    </row>
    <row r="6" spans="1:7" ht="24.75" customHeight="1" x14ac:dyDescent="0.2">
      <c r="A6" s="163"/>
      <c r="B6" s="165"/>
      <c r="C6" s="168" t="s">
        <v>2</v>
      </c>
      <c r="D6" s="168"/>
      <c r="E6" s="23"/>
      <c r="F6" s="169" t="s">
        <v>1</v>
      </c>
      <c r="G6" s="169"/>
    </row>
    <row r="7" spans="1:7" ht="15" customHeight="1" thickBot="1" x14ac:dyDescent="0.25">
      <c r="A7" s="155"/>
      <c r="B7" s="166"/>
      <c r="C7" s="59" t="s">
        <v>31</v>
      </c>
      <c r="D7" s="34" t="s">
        <v>50</v>
      </c>
      <c r="E7" s="34"/>
      <c r="F7" s="59" t="s">
        <v>31</v>
      </c>
      <c r="G7" s="34" t="s">
        <v>50</v>
      </c>
    </row>
    <row r="8" spans="1:7" ht="15" customHeight="1" x14ac:dyDescent="0.2">
      <c r="A8" s="60" t="s">
        <v>31</v>
      </c>
      <c r="B8" s="61">
        <f>SUM(B10:B22)</f>
        <v>1946573</v>
      </c>
      <c r="C8" s="15">
        <f>SUM(C10:C22)</f>
        <v>157372</v>
      </c>
      <c r="D8" s="13">
        <f>C8/$B8*100</f>
        <v>8.0845670827654548</v>
      </c>
      <c r="E8" s="62"/>
      <c r="F8" s="61">
        <f>SUM(F10:F22)</f>
        <v>1789201</v>
      </c>
      <c r="G8" s="13">
        <f>F8/$B8*100</f>
        <v>91.91543291723454</v>
      </c>
    </row>
    <row r="9" spans="1:7" ht="7.5" customHeight="1" x14ac:dyDescent="0.2">
      <c r="A9" s="60"/>
      <c r="B9" s="61"/>
      <c r="C9" s="15"/>
      <c r="D9" s="13"/>
      <c r="E9" s="62"/>
      <c r="F9" s="61"/>
      <c r="G9" s="13"/>
    </row>
    <row r="10" spans="1:7" ht="15" customHeight="1" x14ac:dyDescent="0.2">
      <c r="A10" s="19" t="s">
        <v>40</v>
      </c>
      <c r="B10" s="46">
        <f>C10+F10</f>
        <v>28366</v>
      </c>
      <c r="C10" s="20">
        <v>7794</v>
      </c>
      <c r="D10" s="22">
        <f t="shared" ref="D10:D22" si="0">C10/$B10*100</f>
        <v>27.476556440809418</v>
      </c>
      <c r="E10" s="63"/>
      <c r="F10" s="46">
        <v>20572</v>
      </c>
      <c r="G10" s="22">
        <f t="shared" ref="G10:G22" si="1">F10/$B10*100</f>
        <v>72.523443559190582</v>
      </c>
    </row>
    <row r="11" spans="1:7" ht="15" customHeight="1" x14ac:dyDescent="0.2">
      <c r="A11" s="19" t="s">
        <v>37</v>
      </c>
      <c r="B11" s="46">
        <f t="shared" ref="B11:B22" si="2">C11+F11</f>
        <v>2016</v>
      </c>
      <c r="C11" s="20">
        <v>23</v>
      </c>
      <c r="D11" s="22">
        <f t="shared" si="0"/>
        <v>1.1408730158730158</v>
      </c>
      <c r="E11" s="63"/>
      <c r="F11" s="46">
        <v>1993</v>
      </c>
      <c r="G11" s="22">
        <f t="shared" si="1"/>
        <v>98.859126984126988</v>
      </c>
    </row>
    <row r="12" spans="1:7" ht="15" customHeight="1" x14ac:dyDescent="0.2">
      <c r="A12" s="19" t="s">
        <v>41</v>
      </c>
      <c r="B12" s="46">
        <f t="shared" si="2"/>
        <v>51350</v>
      </c>
      <c r="C12" s="20">
        <v>6459</v>
      </c>
      <c r="D12" s="22">
        <f t="shared" si="0"/>
        <v>12.578383641674781</v>
      </c>
      <c r="E12" s="63"/>
      <c r="F12" s="46">
        <v>44891</v>
      </c>
      <c r="G12" s="22">
        <f t="shared" si="1"/>
        <v>87.42161635832521</v>
      </c>
    </row>
    <row r="13" spans="1:7" ht="15" customHeight="1" x14ac:dyDescent="0.2">
      <c r="A13" s="19" t="s">
        <v>39</v>
      </c>
      <c r="B13" s="46">
        <f t="shared" si="2"/>
        <v>40562</v>
      </c>
      <c r="C13" s="20">
        <v>108</v>
      </c>
      <c r="D13" s="22">
        <f t="shared" si="0"/>
        <v>0.26625906020413193</v>
      </c>
      <c r="E13" s="63"/>
      <c r="F13" s="46">
        <v>40454</v>
      </c>
      <c r="G13" s="22">
        <f t="shared" si="1"/>
        <v>99.733740939795865</v>
      </c>
    </row>
    <row r="14" spans="1:7" ht="15" customHeight="1" x14ac:dyDescent="0.2">
      <c r="A14" s="19" t="s">
        <v>42</v>
      </c>
      <c r="B14" s="46">
        <f t="shared" si="2"/>
        <v>1687474</v>
      </c>
      <c r="C14" s="20">
        <v>127983</v>
      </c>
      <c r="D14" s="22">
        <f t="shared" si="0"/>
        <v>7.5842946320950722</v>
      </c>
      <c r="E14" s="63"/>
      <c r="F14" s="46">
        <v>1559491</v>
      </c>
      <c r="G14" s="22">
        <f t="shared" si="1"/>
        <v>92.415705367904934</v>
      </c>
    </row>
    <row r="15" spans="1:7" ht="15" customHeight="1" x14ac:dyDescent="0.2">
      <c r="A15" s="19" t="s">
        <v>32</v>
      </c>
      <c r="B15" s="54">
        <f t="shared" si="2"/>
        <v>98</v>
      </c>
      <c r="C15" s="20">
        <v>0</v>
      </c>
      <c r="D15" s="22">
        <f t="shared" si="0"/>
        <v>0</v>
      </c>
      <c r="E15" s="25"/>
      <c r="F15" s="46">
        <v>98</v>
      </c>
      <c r="G15" s="22">
        <f t="shared" si="1"/>
        <v>100</v>
      </c>
    </row>
    <row r="16" spans="1:7" ht="15" customHeight="1" x14ac:dyDescent="0.2">
      <c r="A16" s="19" t="s">
        <v>33</v>
      </c>
      <c r="B16" s="54">
        <f t="shared" si="2"/>
        <v>720</v>
      </c>
      <c r="C16" s="20">
        <v>1</v>
      </c>
      <c r="D16" s="22">
        <f t="shared" si="0"/>
        <v>0.1388888888888889</v>
      </c>
      <c r="E16" s="25"/>
      <c r="F16" s="46">
        <v>719</v>
      </c>
      <c r="G16" s="22">
        <f t="shared" si="1"/>
        <v>99.861111111111114</v>
      </c>
    </row>
    <row r="17" spans="1:8" ht="15" customHeight="1" x14ac:dyDescent="0.2">
      <c r="A17" s="19" t="s">
        <v>36</v>
      </c>
      <c r="B17" s="64">
        <f t="shared" si="2"/>
        <v>71096</v>
      </c>
      <c r="C17" s="20">
        <v>6464</v>
      </c>
      <c r="D17" s="22">
        <f t="shared" si="0"/>
        <v>9.091932035557555</v>
      </c>
      <c r="E17" s="65"/>
      <c r="F17" s="64">
        <v>64632</v>
      </c>
      <c r="G17" s="22">
        <f t="shared" si="1"/>
        <v>90.908067964442438</v>
      </c>
    </row>
    <row r="18" spans="1:8" ht="15" customHeight="1" x14ac:dyDescent="0.2">
      <c r="A18" s="19" t="s">
        <v>34</v>
      </c>
      <c r="B18" s="54">
        <f t="shared" si="2"/>
        <v>9404</v>
      </c>
      <c r="C18" s="20">
        <v>640</v>
      </c>
      <c r="D18" s="22">
        <f t="shared" si="0"/>
        <v>6.8056146320714594</v>
      </c>
      <c r="E18" s="25"/>
      <c r="F18" s="46">
        <v>8764</v>
      </c>
      <c r="G18" s="22">
        <f t="shared" si="1"/>
        <v>93.194385367928547</v>
      </c>
    </row>
    <row r="19" spans="1:8" ht="15" customHeight="1" x14ac:dyDescent="0.2">
      <c r="A19" s="19" t="s">
        <v>35</v>
      </c>
      <c r="B19" s="54">
        <f t="shared" si="2"/>
        <v>35853</v>
      </c>
      <c r="C19" s="20">
        <v>7067</v>
      </c>
      <c r="D19" s="22">
        <f t="shared" si="0"/>
        <v>19.711042311661505</v>
      </c>
      <c r="E19" s="25"/>
      <c r="F19" s="46">
        <v>28786</v>
      </c>
      <c r="G19" s="22">
        <f t="shared" si="1"/>
        <v>80.288957688338485</v>
      </c>
    </row>
    <row r="20" spans="1:8" ht="15" customHeight="1" x14ac:dyDescent="0.2">
      <c r="A20" s="19" t="s">
        <v>38</v>
      </c>
      <c r="B20" s="46">
        <f t="shared" si="2"/>
        <v>19474</v>
      </c>
      <c r="C20" s="20">
        <v>822</v>
      </c>
      <c r="D20" s="22">
        <f t="shared" si="0"/>
        <v>4.2210126322275849</v>
      </c>
      <c r="E20" s="63"/>
      <c r="F20" s="46">
        <v>18652</v>
      </c>
      <c r="G20" s="22">
        <f t="shared" si="1"/>
        <v>95.778987367772416</v>
      </c>
    </row>
    <row r="21" spans="1:8" ht="7.5" customHeight="1" x14ac:dyDescent="0.2">
      <c r="A21" s="19"/>
      <c r="B21" s="46"/>
      <c r="C21" s="20"/>
      <c r="D21" s="22"/>
      <c r="E21" s="63"/>
      <c r="F21" s="46"/>
      <c r="G21" s="22"/>
    </row>
    <row r="22" spans="1:8" s="18" customFormat="1" ht="26.25" thickBot="1" x14ac:dyDescent="0.3">
      <c r="A22" s="55" t="s">
        <v>78</v>
      </c>
      <c r="B22" s="56">
        <f t="shared" si="2"/>
        <v>160</v>
      </c>
      <c r="C22" s="20">
        <v>11</v>
      </c>
      <c r="D22" s="22">
        <f t="shared" si="0"/>
        <v>6.8750000000000009</v>
      </c>
      <c r="E22" s="34"/>
      <c r="F22" s="56">
        <v>149</v>
      </c>
      <c r="G22" s="57">
        <f t="shared" si="1"/>
        <v>93.125</v>
      </c>
      <c r="H22" s="17"/>
    </row>
    <row r="23" spans="1:8" x14ac:dyDescent="0.2">
      <c r="A23" s="138" t="s">
        <v>92</v>
      </c>
      <c r="B23" s="140"/>
      <c r="C23" s="140"/>
      <c r="D23" s="140"/>
      <c r="E23" s="140"/>
      <c r="F23" s="140"/>
      <c r="G23" s="140"/>
    </row>
    <row r="24" spans="1:8" ht="14.25" customHeight="1" x14ac:dyDescent="0.2">
      <c r="A24" s="66" t="s">
        <v>93</v>
      </c>
    </row>
  </sheetData>
  <mergeCells count="5">
    <mergeCell ref="A5:A7"/>
    <mergeCell ref="B5:B7"/>
    <mergeCell ref="C5:G5"/>
    <mergeCell ref="C6:D6"/>
    <mergeCell ref="F6:G6"/>
  </mergeCells>
  <phoneticPr fontId="14" type="noConversion"/>
  <pageMargins left="0.76" right="0" top="0.69" bottom="0" header="0" footer="0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24"/>
  <sheetViews>
    <sheetView workbookViewId="0">
      <selection activeCell="A4" sqref="A4"/>
    </sheetView>
  </sheetViews>
  <sheetFormatPr baseColWidth="10" defaultColWidth="10.85546875" defaultRowHeight="12.75" x14ac:dyDescent="0.25"/>
  <cols>
    <col min="1" max="1" width="31.140625" style="17" customWidth="1"/>
    <col min="2" max="2" width="13.7109375" style="17" customWidth="1"/>
    <col min="3" max="3" width="14.7109375" style="17" customWidth="1"/>
    <col min="4" max="4" width="9.7109375" style="17" customWidth="1"/>
    <col min="5" max="5" width="1.7109375" style="17" customWidth="1"/>
    <col min="6" max="6" width="14.7109375" style="17" customWidth="1"/>
    <col min="7" max="7" width="8.7109375" style="17" customWidth="1"/>
    <col min="8" max="9" width="10.85546875" style="17"/>
    <col min="10" max="16384" width="10.85546875" style="18"/>
  </cols>
  <sheetData>
    <row r="1" spans="1:7" ht="15" customHeight="1" x14ac:dyDescent="0.25">
      <c r="A1" s="60" t="s">
        <v>4</v>
      </c>
    </row>
    <row r="2" spans="1:7" ht="15" customHeight="1" x14ac:dyDescent="0.25">
      <c r="A2" s="60" t="s">
        <v>11</v>
      </c>
    </row>
    <row r="3" spans="1:7" ht="15" customHeight="1" x14ac:dyDescent="0.25">
      <c r="A3" s="114">
        <v>2015</v>
      </c>
    </row>
    <row r="4" spans="1:7" ht="15" customHeight="1" thickBot="1" x14ac:dyDescent="0.3">
      <c r="A4" s="103"/>
      <c r="B4" s="103"/>
      <c r="C4" s="103"/>
      <c r="D4" s="103"/>
      <c r="E4" s="103"/>
      <c r="F4" s="103"/>
      <c r="G4" s="103"/>
    </row>
    <row r="5" spans="1:7" ht="15" customHeight="1" x14ac:dyDescent="0.25">
      <c r="A5" s="162" t="s">
        <v>27</v>
      </c>
      <c r="B5" s="164" t="s">
        <v>51</v>
      </c>
      <c r="C5" s="167" t="s">
        <v>54</v>
      </c>
      <c r="D5" s="167"/>
      <c r="E5" s="167"/>
      <c r="F5" s="167"/>
      <c r="G5" s="167"/>
    </row>
    <row r="6" spans="1:7" ht="15" customHeight="1" x14ac:dyDescent="0.25">
      <c r="A6" s="163"/>
      <c r="B6" s="165"/>
      <c r="C6" s="168" t="s">
        <v>52</v>
      </c>
      <c r="D6" s="168"/>
      <c r="E6" s="23"/>
      <c r="F6" s="169" t="s">
        <v>53</v>
      </c>
      <c r="G6" s="169"/>
    </row>
    <row r="7" spans="1:7" ht="15" customHeight="1" thickBot="1" x14ac:dyDescent="0.3">
      <c r="A7" s="155"/>
      <c r="B7" s="166"/>
      <c r="C7" s="153" t="s">
        <v>31</v>
      </c>
      <c r="D7" s="34" t="s">
        <v>50</v>
      </c>
      <c r="E7" s="34"/>
      <c r="F7" s="153" t="s">
        <v>31</v>
      </c>
      <c r="G7" s="34" t="s">
        <v>50</v>
      </c>
    </row>
    <row r="8" spans="1:7" ht="15" customHeight="1" x14ac:dyDescent="0.25">
      <c r="A8" s="104" t="s">
        <v>31</v>
      </c>
      <c r="B8" s="15">
        <f>SUM(B10:B22)</f>
        <v>307879</v>
      </c>
      <c r="C8" s="15">
        <f>SUM(C10:C22)</f>
        <v>285931</v>
      </c>
      <c r="D8" s="13">
        <f>C8/$B8*100</f>
        <v>92.871225383998251</v>
      </c>
      <c r="E8" s="106"/>
      <c r="F8" s="15">
        <f>SUM(F10:F22)</f>
        <v>21948</v>
      </c>
      <c r="G8" s="13">
        <f t="shared" ref="G8:G22" si="0">F8/$B8*100</f>
        <v>7.1287746160017411</v>
      </c>
    </row>
    <row r="9" spans="1:7" ht="15" customHeight="1" x14ac:dyDescent="0.25">
      <c r="A9" s="104"/>
      <c r="B9" s="105"/>
      <c r="C9" s="15"/>
      <c r="D9" s="13"/>
      <c r="E9" s="106"/>
      <c r="F9" s="15"/>
      <c r="G9" s="13"/>
    </row>
    <row r="10" spans="1:7" ht="15" customHeight="1" x14ac:dyDescent="0.25">
      <c r="A10" s="19" t="s">
        <v>40</v>
      </c>
      <c r="B10" s="107">
        <f>C10+F10</f>
        <v>7343</v>
      </c>
      <c r="C10" s="20">
        <v>5928</v>
      </c>
      <c r="D10" s="22">
        <f t="shared" ref="D10:D22" si="1">C10/$B10*100</f>
        <v>80.729946888192842</v>
      </c>
      <c r="E10" s="108"/>
      <c r="F10" s="20">
        <v>1415</v>
      </c>
      <c r="G10" s="22">
        <f t="shared" si="0"/>
        <v>19.270053111807165</v>
      </c>
    </row>
    <row r="11" spans="1:7" ht="15" customHeight="1" x14ac:dyDescent="0.25">
      <c r="A11" s="19" t="s">
        <v>37</v>
      </c>
      <c r="B11" s="107">
        <f t="shared" ref="B11:B22" si="2">C11+F11</f>
        <v>373</v>
      </c>
      <c r="C11" s="20">
        <v>337</v>
      </c>
      <c r="D11" s="22">
        <f t="shared" si="1"/>
        <v>90.348525469168905</v>
      </c>
      <c r="E11" s="108"/>
      <c r="F11" s="20">
        <v>36</v>
      </c>
      <c r="G11" s="25">
        <f t="shared" si="0"/>
        <v>9.6514745308310985</v>
      </c>
    </row>
    <row r="12" spans="1:7" ht="15" customHeight="1" x14ac:dyDescent="0.25">
      <c r="A12" s="19" t="s">
        <v>41</v>
      </c>
      <c r="B12" s="107">
        <f t="shared" si="2"/>
        <v>12597</v>
      </c>
      <c r="C12" s="20">
        <v>11082</v>
      </c>
      <c r="D12" s="22">
        <f t="shared" si="1"/>
        <v>87.973326982614907</v>
      </c>
      <c r="E12" s="108"/>
      <c r="F12" s="20">
        <v>1515</v>
      </c>
      <c r="G12" s="22">
        <f t="shared" si="0"/>
        <v>12.026673017385093</v>
      </c>
    </row>
    <row r="13" spans="1:7" ht="15" customHeight="1" x14ac:dyDescent="0.25">
      <c r="A13" s="19" t="s">
        <v>39</v>
      </c>
      <c r="B13" s="107">
        <f t="shared" si="2"/>
        <v>1726</v>
      </c>
      <c r="C13" s="20">
        <v>1680</v>
      </c>
      <c r="D13" s="22">
        <f t="shared" si="1"/>
        <v>97.334878331402081</v>
      </c>
      <c r="E13" s="108"/>
      <c r="F13" s="20">
        <v>46</v>
      </c>
      <c r="G13" s="25">
        <f t="shared" si="0"/>
        <v>2.6651216685979144</v>
      </c>
    </row>
    <row r="14" spans="1:7" ht="15" customHeight="1" x14ac:dyDescent="0.25">
      <c r="A14" s="19" t="s">
        <v>42</v>
      </c>
      <c r="B14" s="107">
        <f t="shared" si="2"/>
        <v>255781</v>
      </c>
      <c r="C14" s="20">
        <v>241823</v>
      </c>
      <c r="D14" s="22">
        <f t="shared" si="1"/>
        <v>94.542987946720046</v>
      </c>
      <c r="E14" s="108"/>
      <c r="F14" s="20">
        <v>13958</v>
      </c>
      <c r="G14" s="22">
        <f t="shared" si="0"/>
        <v>5.4570120532799544</v>
      </c>
    </row>
    <row r="15" spans="1:7" ht="15" customHeight="1" x14ac:dyDescent="0.25">
      <c r="A15" s="19" t="s">
        <v>32</v>
      </c>
      <c r="B15" s="68">
        <f t="shared" si="2"/>
        <v>1</v>
      </c>
      <c r="C15" s="20">
        <v>0</v>
      </c>
      <c r="D15" s="120" t="s">
        <v>94</v>
      </c>
      <c r="E15" s="25"/>
      <c r="F15" s="20">
        <v>1</v>
      </c>
      <c r="G15" s="120">
        <f t="shared" si="0"/>
        <v>100</v>
      </c>
    </row>
    <row r="16" spans="1:7" ht="15" customHeight="1" x14ac:dyDescent="0.25">
      <c r="A16" s="19" t="s">
        <v>33</v>
      </c>
      <c r="B16" s="68">
        <f t="shared" si="2"/>
        <v>128</v>
      </c>
      <c r="C16" s="20">
        <v>126</v>
      </c>
      <c r="D16" s="22">
        <f t="shared" si="1"/>
        <v>98.4375</v>
      </c>
      <c r="E16" s="25"/>
      <c r="F16" s="20">
        <v>2</v>
      </c>
      <c r="G16" s="22">
        <f t="shared" si="0"/>
        <v>1.5625</v>
      </c>
    </row>
    <row r="17" spans="1:7" ht="15" customHeight="1" x14ac:dyDescent="0.25">
      <c r="A17" s="19" t="s">
        <v>36</v>
      </c>
      <c r="B17" s="109">
        <f t="shared" si="2"/>
        <v>14725</v>
      </c>
      <c r="C17" s="20">
        <v>11234</v>
      </c>
      <c r="D17" s="22">
        <f t="shared" si="1"/>
        <v>76.292020373514433</v>
      </c>
      <c r="E17" s="110"/>
      <c r="F17" s="20">
        <v>3491</v>
      </c>
      <c r="G17" s="22">
        <f t="shared" si="0"/>
        <v>23.707979626485567</v>
      </c>
    </row>
    <row r="18" spans="1:7" ht="15" customHeight="1" x14ac:dyDescent="0.25">
      <c r="A18" s="19" t="s">
        <v>34</v>
      </c>
      <c r="B18" s="68">
        <f t="shared" si="2"/>
        <v>2453</v>
      </c>
      <c r="C18" s="20">
        <v>1913</v>
      </c>
      <c r="D18" s="22">
        <f t="shared" si="1"/>
        <v>77.986139421117002</v>
      </c>
      <c r="E18" s="25"/>
      <c r="F18" s="20">
        <v>540</v>
      </c>
      <c r="G18" s="22">
        <f t="shared" si="0"/>
        <v>22.013860578883001</v>
      </c>
    </row>
    <row r="19" spans="1:7" ht="15" customHeight="1" x14ac:dyDescent="0.25">
      <c r="A19" s="19" t="s">
        <v>35</v>
      </c>
      <c r="B19" s="68">
        <f t="shared" si="2"/>
        <v>9810</v>
      </c>
      <c r="C19" s="20">
        <v>8936</v>
      </c>
      <c r="D19" s="22">
        <f t="shared" si="1"/>
        <v>91.090723751274211</v>
      </c>
      <c r="E19" s="25"/>
      <c r="F19" s="20">
        <v>874</v>
      </c>
      <c r="G19" s="22">
        <f t="shared" si="0"/>
        <v>8.9092762487257904</v>
      </c>
    </row>
    <row r="20" spans="1:7" ht="15" customHeight="1" x14ac:dyDescent="0.25">
      <c r="A20" s="19" t="s">
        <v>38</v>
      </c>
      <c r="B20" s="107">
        <f t="shared" si="2"/>
        <v>2936</v>
      </c>
      <c r="C20" s="20">
        <v>2868</v>
      </c>
      <c r="D20" s="22">
        <f t="shared" si="1"/>
        <v>97.68392370572208</v>
      </c>
      <c r="E20" s="108"/>
      <c r="F20" s="20">
        <v>68</v>
      </c>
      <c r="G20" s="22">
        <f t="shared" si="0"/>
        <v>2.3160762942779289</v>
      </c>
    </row>
    <row r="21" spans="1:7" ht="15" customHeight="1" x14ac:dyDescent="0.25">
      <c r="A21" s="19"/>
      <c r="B21" s="107"/>
      <c r="C21" s="20"/>
      <c r="D21" s="22"/>
      <c r="E21" s="108"/>
      <c r="F21" s="20"/>
      <c r="G21" s="22"/>
    </row>
    <row r="22" spans="1:7" ht="26.25" thickBot="1" x14ac:dyDescent="0.3">
      <c r="A22" s="119" t="s">
        <v>78</v>
      </c>
      <c r="B22" s="69">
        <f t="shared" si="2"/>
        <v>6</v>
      </c>
      <c r="C22" s="50">
        <v>4</v>
      </c>
      <c r="D22" s="57">
        <f t="shared" si="1"/>
        <v>66.666666666666657</v>
      </c>
      <c r="E22" s="70"/>
      <c r="F22" s="50">
        <v>2</v>
      </c>
      <c r="G22" s="57">
        <f t="shared" si="0"/>
        <v>33.333333333333329</v>
      </c>
    </row>
    <row r="23" spans="1:7" x14ac:dyDescent="0.25">
      <c r="A23" s="138" t="s">
        <v>92</v>
      </c>
      <c r="B23" s="139"/>
      <c r="C23" s="139"/>
      <c r="D23" s="139"/>
      <c r="E23" s="139"/>
      <c r="F23" s="139"/>
      <c r="G23" s="139"/>
    </row>
    <row r="24" spans="1:7" x14ac:dyDescent="0.25">
      <c r="A24" s="66" t="s">
        <v>95</v>
      </c>
    </row>
  </sheetData>
  <mergeCells count="5">
    <mergeCell ref="A5:A7"/>
    <mergeCell ref="B5:B7"/>
    <mergeCell ref="C5:G5"/>
    <mergeCell ref="C6:D6"/>
    <mergeCell ref="F6:G6"/>
  </mergeCells>
  <phoneticPr fontId="14" type="noConversion"/>
  <pageMargins left="0.99" right="0" top="0.83" bottom="0" header="0" footer="0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27"/>
  <sheetViews>
    <sheetView workbookViewId="0">
      <selection activeCell="A4" sqref="A4"/>
    </sheetView>
  </sheetViews>
  <sheetFormatPr baseColWidth="10" defaultColWidth="10.85546875" defaultRowHeight="12.75" x14ac:dyDescent="0.2"/>
  <cols>
    <col min="1" max="1" width="30.140625" style="4" customWidth="1"/>
    <col min="2" max="2" width="12.42578125" style="4" customWidth="1"/>
    <col min="3" max="3" width="12.28515625" style="4" customWidth="1"/>
    <col min="4" max="4" width="10.42578125" style="4" customWidth="1"/>
    <col min="5" max="5" width="1.85546875" style="4" customWidth="1"/>
    <col min="6" max="6" width="11.42578125" style="4" customWidth="1"/>
    <col min="7" max="7" width="10" style="4" customWidth="1"/>
    <col min="8" max="11" width="10.85546875" style="4"/>
    <col min="12" max="16384" width="10.85546875" style="5"/>
  </cols>
  <sheetData>
    <row r="1" spans="1:8" ht="15" customHeight="1" x14ac:dyDescent="0.2">
      <c r="A1" s="60" t="s">
        <v>5</v>
      </c>
      <c r="B1" s="17"/>
      <c r="C1" s="17"/>
      <c r="D1" s="17"/>
      <c r="E1" s="17"/>
      <c r="F1" s="17"/>
      <c r="G1" s="17"/>
      <c r="H1" s="17"/>
    </row>
    <row r="2" spans="1:8" ht="15" customHeight="1" x14ac:dyDescent="0.2">
      <c r="A2" s="60" t="s">
        <v>12</v>
      </c>
      <c r="B2" s="17"/>
      <c r="C2" s="17"/>
      <c r="D2" s="17"/>
      <c r="E2" s="17"/>
      <c r="F2" s="17"/>
      <c r="G2" s="17"/>
      <c r="H2" s="17"/>
    </row>
    <row r="3" spans="1:8" ht="15" customHeight="1" x14ac:dyDescent="0.2">
      <c r="A3" s="114">
        <v>2015</v>
      </c>
      <c r="B3" s="17"/>
      <c r="C3" s="17"/>
      <c r="D3" s="17"/>
      <c r="E3" s="17"/>
      <c r="F3" s="17"/>
      <c r="G3" s="17"/>
      <c r="H3" s="17"/>
    </row>
    <row r="4" spans="1:8" ht="15" customHeight="1" thickBot="1" x14ac:dyDescent="0.25">
      <c r="A4" s="75"/>
      <c r="B4" s="75"/>
      <c r="C4" s="75"/>
      <c r="D4" s="75"/>
      <c r="E4" s="75"/>
      <c r="F4" s="75"/>
      <c r="G4" s="75"/>
      <c r="H4" s="67"/>
    </row>
    <row r="5" spans="1:8" ht="15" customHeight="1" x14ac:dyDescent="0.2">
      <c r="A5" s="162" t="s">
        <v>68</v>
      </c>
      <c r="B5" s="164" t="s">
        <v>51</v>
      </c>
      <c r="C5" s="167" t="s">
        <v>9</v>
      </c>
      <c r="D5" s="167"/>
      <c r="E5" s="167"/>
      <c r="F5" s="167"/>
      <c r="G5" s="167"/>
      <c r="H5" s="17"/>
    </row>
    <row r="6" spans="1:8" ht="15" customHeight="1" x14ac:dyDescent="0.2">
      <c r="A6" s="163"/>
      <c r="B6" s="165"/>
      <c r="C6" s="168" t="s">
        <v>55</v>
      </c>
      <c r="D6" s="168"/>
      <c r="E6" s="23"/>
      <c r="F6" s="169" t="s">
        <v>56</v>
      </c>
      <c r="G6" s="169"/>
      <c r="H6" s="17"/>
    </row>
    <row r="7" spans="1:8" ht="15" customHeight="1" thickBot="1" x14ac:dyDescent="0.25">
      <c r="A7" s="155"/>
      <c r="B7" s="166"/>
      <c r="C7" s="59" t="s">
        <v>31</v>
      </c>
      <c r="D7" s="34" t="s">
        <v>50</v>
      </c>
      <c r="E7" s="34"/>
      <c r="F7" s="59" t="s">
        <v>31</v>
      </c>
      <c r="G7" s="34" t="s">
        <v>50</v>
      </c>
      <c r="H7" s="17"/>
    </row>
    <row r="8" spans="1:8" ht="15" customHeight="1" x14ac:dyDescent="0.2">
      <c r="A8" s="72" t="s">
        <v>31</v>
      </c>
      <c r="B8" s="15">
        <f>SUM(B10:B22)</f>
        <v>1592305</v>
      </c>
      <c r="C8" s="15">
        <f>SUM(C10:C22)</f>
        <v>1209896</v>
      </c>
      <c r="D8" s="74">
        <f>C8/$B8*100</f>
        <v>75.983935238537853</v>
      </c>
      <c r="E8" s="60"/>
      <c r="F8" s="11">
        <f>SUM(F10:F22)</f>
        <v>382409</v>
      </c>
      <c r="G8" s="74">
        <f t="shared" ref="G8:G22" si="0">F8/$B8*100</f>
        <v>24.016064761462157</v>
      </c>
      <c r="H8" s="60"/>
    </row>
    <row r="9" spans="1:8" ht="15" customHeight="1" x14ac:dyDescent="0.2">
      <c r="A9" s="72"/>
      <c r="B9" s="61"/>
      <c r="C9" s="15"/>
      <c r="D9" s="13"/>
      <c r="E9" s="60"/>
      <c r="F9" s="15"/>
      <c r="G9" s="13"/>
      <c r="H9" s="60"/>
    </row>
    <row r="10" spans="1:8" ht="15" customHeight="1" x14ac:dyDescent="0.2">
      <c r="A10" s="19" t="s">
        <v>40</v>
      </c>
      <c r="B10" s="46">
        <f>C10+F10</f>
        <v>18347</v>
      </c>
      <c r="C10" s="20">
        <v>12248</v>
      </c>
      <c r="D10" s="22">
        <f t="shared" ref="D10:D22" si="1">C10/$B10*100</f>
        <v>66.757508039461484</v>
      </c>
      <c r="E10" s="23"/>
      <c r="F10" s="20">
        <v>6099</v>
      </c>
      <c r="G10" s="22">
        <f t="shared" si="0"/>
        <v>33.242491960538509</v>
      </c>
      <c r="H10" s="17"/>
    </row>
    <row r="11" spans="1:8" ht="15" customHeight="1" x14ac:dyDescent="0.2">
      <c r="A11" s="19" t="s">
        <v>37</v>
      </c>
      <c r="B11" s="46">
        <f t="shared" ref="B11:B22" si="2">C11+F11</f>
        <v>1564</v>
      </c>
      <c r="C11" s="20">
        <v>1112</v>
      </c>
      <c r="D11" s="22">
        <f t="shared" si="1"/>
        <v>71.099744245524306</v>
      </c>
      <c r="E11" s="23"/>
      <c r="F11" s="20">
        <v>452</v>
      </c>
      <c r="G11" s="22">
        <f t="shared" si="0"/>
        <v>28.900255754475701</v>
      </c>
      <c r="H11" s="17"/>
    </row>
    <row r="12" spans="1:8" ht="15" customHeight="1" x14ac:dyDescent="0.2">
      <c r="A12" s="19" t="s">
        <v>41</v>
      </c>
      <c r="B12" s="46">
        <f t="shared" si="2"/>
        <v>34849</v>
      </c>
      <c r="C12" s="20">
        <v>26644</v>
      </c>
      <c r="D12" s="22">
        <f t="shared" si="1"/>
        <v>76.455565439467421</v>
      </c>
      <c r="E12" s="23"/>
      <c r="F12" s="20">
        <v>8205</v>
      </c>
      <c r="G12" s="22">
        <f t="shared" si="0"/>
        <v>23.544434560532583</v>
      </c>
      <c r="H12" s="17"/>
    </row>
    <row r="13" spans="1:8" ht="15" customHeight="1" x14ac:dyDescent="0.2">
      <c r="A13" s="19" t="s">
        <v>39</v>
      </c>
      <c r="B13" s="46">
        <f t="shared" si="2"/>
        <v>40112</v>
      </c>
      <c r="C13" s="20">
        <v>35066</v>
      </c>
      <c r="D13" s="22">
        <f t="shared" si="1"/>
        <v>87.420223374551256</v>
      </c>
      <c r="E13" s="23"/>
      <c r="F13" s="20">
        <v>5046</v>
      </c>
      <c r="G13" s="22">
        <f t="shared" si="0"/>
        <v>12.579776625448744</v>
      </c>
      <c r="H13" s="17"/>
    </row>
    <row r="14" spans="1:8" ht="15" customHeight="1" x14ac:dyDescent="0.2">
      <c r="A14" s="19" t="s">
        <v>42</v>
      </c>
      <c r="B14" s="46">
        <f t="shared" si="2"/>
        <v>1397176</v>
      </c>
      <c r="C14" s="20">
        <v>1062750</v>
      </c>
      <c r="D14" s="22">
        <f t="shared" si="1"/>
        <v>76.064146535583205</v>
      </c>
      <c r="E14" s="23"/>
      <c r="F14" s="20">
        <v>334426</v>
      </c>
      <c r="G14" s="22">
        <f t="shared" si="0"/>
        <v>23.935853464416795</v>
      </c>
      <c r="H14" s="17"/>
    </row>
    <row r="15" spans="1:8" ht="15" customHeight="1" x14ac:dyDescent="0.2">
      <c r="A15" s="19" t="s">
        <v>32</v>
      </c>
      <c r="B15" s="46">
        <f t="shared" si="2"/>
        <v>111</v>
      </c>
      <c r="C15" s="20">
        <v>111</v>
      </c>
      <c r="D15" s="120">
        <f t="shared" si="1"/>
        <v>100</v>
      </c>
      <c r="E15" s="23"/>
      <c r="F15" s="20">
        <v>0</v>
      </c>
      <c r="G15" s="22">
        <f t="shared" si="0"/>
        <v>0</v>
      </c>
      <c r="H15" s="17"/>
    </row>
    <row r="16" spans="1:8" ht="15" customHeight="1" x14ac:dyDescent="0.2">
      <c r="A16" s="19" t="s">
        <v>33</v>
      </c>
      <c r="B16" s="46">
        <f t="shared" si="2"/>
        <v>584</v>
      </c>
      <c r="C16" s="20">
        <v>470</v>
      </c>
      <c r="D16" s="22">
        <f t="shared" si="1"/>
        <v>80.479452054794521</v>
      </c>
      <c r="E16" s="23"/>
      <c r="F16" s="20">
        <v>114</v>
      </c>
      <c r="G16" s="22">
        <f t="shared" si="0"/>
        <v>19.520547945205479</v>
      </c>
      <c r="H16" s="17"/>
    </row>
    <row r="17" spans="1:11" ht="15" customHeight="1" x14ac:dyDescent="0.2">
      <c r="A17" s="19" t="s">
        <v>36</v>
      </c>
      <c r="B17" s="46">
        <f t="shared" si="2"/>
        <v>53844</v>
      </c>
      <c r="C17" s="20">
        <v>36005</v>
      </c>
      <c r="D17" s="22">
        <f t="shared" si="1"/>
        <v>66.869103335562002</v>
      </c>
      <c r="E17" s="23"/>
      <c r="F17" s="20">
        <v>17839</v>
      </c>
      <c r="G17" s="22">
        <f t="shared" si="0"/>
        <v>33.130896664438012</v>
      </c>
      <c r="H17" s="17"/>
    </row>
    <row r="18" spans="1:11" ht="15" customHeight="1" x14ac:dyDescent="0.2">
      <c r="A18" s="19" t="s">
        <v>34</v>
      </c>
      <c r="B18" s="46">
        <f t="shared" si="2"/>
        <v>6229</v>
      </c>
      <c r="C18" s="20">
        <v>3644</v>
      </c>
      <c r="D18" s="22">
        <f t="shared" si="1"/>
        <v>58.500561887943491</v>
      </c>
      <c r="E18" s="23"/>
      <c r="F18" s="20">
        <v>2585</v>
      </c>
      <c r="G18" s="22">
        <f t="shared" si="0"/>
        <v>41.499438112056509</v>
      </c>
      <c r="H18" s="17"/>
    </row>
    <row r="19" spans="1:11" ht="15" customHeight="1" x14ac:dyDescent="0.2">
      <c r="A19" s="19" t="s">
        <v>35</v>
      </c>
      <c r="B19" s="46">
        <f t="shared" si="2"/>
        <v>22772</v>
      </c>
      <c r="C19" s="20">
        <v>16627</v>
      </c>
      <c r="D19" s="22">
        <f t="shared" si="1"/>
        <v>73.015106270858951</v>
      </c>
      <c r="E19" s="23"/>
      <c r="F19" s="20">
        <v>6145</v>
      </c>
      <c r="G19" s="22">
        <f t="shared" si="0"/>
        <v>26.984893729141053</v>
      </c>
      <c r="H19" s="17"/>
    </row>
    <row r="20" spans="1:11" ht="15" customHeight="1" x14ac:dyDescent="0.2">
      <c r="A20" s="19" t="s">
        <v>38</v>
      </c>
      <c r="B20" s="46">
        <f t="shared" si="2"/>
        <v>16553</v>
      </c>
      <c r="C20" s="20">
        <v>15074</v>
      </c>
      <c r="D20" s="22">
        <f t="shared" si="1"/>
        <v>91.065063734670446</v>
      </c>
      <c r="E20" s="23"/>
      <c r="F20" s="20">
        <v>1479</v>
      </c>
      <c r="G20" s="22">
        <f t="shared" si="0"/>
        <v>8.9349362653295472</v>
      </c>
      <c r="H20" s="17"/>
    </row>
    <row r="21" spans="1:11" ht="15" customHeight="1" x14ac:dyDescent="0.2">
      <c r="A21" s="19"/>
      <c r="B21" s="46"/>
      <c r="C21" s="20"/>
      <c r="D21" s="22"/>
      <c r="E21" s="23"/>
      <c r="F21" s="20"/>
      <c r="G21" s="22"/>
      <c r="H21" s="17"/>
    </row>
    <row r="22" spans="1:11" ht="26.25" thickBot="1" x14ac:dyDescent="0.25">
      <c r="A22" s="119" t="s">
        <v>78</v>
      </c>
      <c r="B22" s="56">
        <f t="shared" si="2"/>
        <v>164</v>
      </c>
      <c r="C22" s="50">
        <v>145</v>
      </c>
      <c r="D22" s="57">
        <f t="shared" si="1"/>
        <v>88.41463414634147</v>
      </c>
      <c r="E22" s="75"/>
      <c r="F22" s="50">
        <v>19</v>
      </c>
      <c r="G22" s="57">
        <f t="shared" si="0"/>
        <v>11.585365853658537</v>
      </c>
      <c r="H22" s="17"/>
    </row>
    <row r="23" spans="1:11" x14ac:dyDescent="0.2">
      <c r="A23" s="138" t="s">
        <v>92</v>
      </c>
      <c r="B23" s="141"/>
      <c r="C23" s="141"/>
      <c r="D23" s="141"/>
      <c r="E23" s="141"/>
      <c r="F23" s="141"/>
      <c r="G23" s="141"/>
      <c r="H23" s="17"/>
    </row>
    <row r="24" spans="1:11" s="18" customFormat="1" ht="14.25" customHeight="1" x14ac:dyDescent="0.25">
      <c r="A24" s="66" t="s">
        <v>96</v>
      </c>
      <c r="B24" s="38"/>
      <c r="C24" s="38"/>
      <c r="D24" s="38"/>
      <c r="E24" s="38"/>
      <c r="F24" s="38"/>
      <c r="G24" s="38"/>
      <c r="H24" s="47"/>
      <c r="I24" s="17"/>
      <c r="J24" s="17"/>
      <c r="K24" s="17"/>
    </row>
    <row r="27" spans="1:11" x14ac:dyDescent="0.2">
      <c r="F27" s="39"/>
    </row>
  </sheetData>
  <mergeCells count="5">
    <mergeCell ref="A5:A7"/>
    <mergeCell ref="B5:B7"/>
    <mergeCell ref="C5:G5"/>
    <mergeCell ref="C6:D6"/>
    <mergeCell ref="F6:G6"/>
  </mergeCells>
  <phoneticPr fontId="14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27"/>
  <sheetViews>
    <sheetView zoomScaleSheetLayoutView="90" workbookViewId="0">
      <selection activeCell="A4" sqref="A4"/>
    </sheetView>
  </sheetViews>
  <sheetFormatPr baseColWidth="10" defaultRowHeight="15" x14ac:dyDescent="0.25"/>
  <cols>
    <col min="1" max="1" width="27" style="2" customWidth="1"/>
    <col min="2" max="2" width="11" style="2" customWidth="1"/>
    <col min="3" max="3" width="2.140625" style="2" customWidth="1"/>
    <col min="4" max="4" width="8.85546875" style="2" customWidth="1"/>
    <col min="5" max="5" width="11.42578125" style="2" bestFit="1" customWidth="1"/>
    <col min="6" max="6" width="1.7109375" style="2" customWidth="1"/>
    <col min="7" max="7" width="8.85546875" style="2" customWidth="1"/>
    <col min="8" max="8" width="11.42578125" style="2" customWidth="1"/>
    <col min="9" max="9" width="1.85546875" style="2" customWidth="1"/>
    <col min="10" max="10" width="10" style="2" customWidth="1"/>
    <col min="11" max="11" width="11.42578125" style="2" bestFit="1" customWidth="1"/>
    <col min="12" max="12" width="1.42578125" style="2" customWidth="1"/>
    <col min="13" max="13" width="9.140625" style="2" customWidth="1"/>
    <col min="14" max="14" width="11.42578125" style="2" bestFit="1" customWidth="1"/>
    <col min="15" max="16" width="10.85546875" style="2" customWidth="1"/>
  </cols>
  <sheetData>
    <row r="1" spans="1:16" ht="15" customHeight="1" x14ac:dyDescent="0.25">
      <c r="A1" s="60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5" customHeight="1" x14ac:dyDescent="0.25">
      <c r="A2" s="60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6" ht="15" customHeight="1" x14ac:dyDescent="0.25">
      <c r="A3" s="114">
        <v>2015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6" ht="15" customHeight="1" thickBot="1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6" s="1" customFormat="1" ht="15" customHeight="1" x14ac:dyDescent="0.25">
      <c r="A5" s="170" t="s">
        <v>63</v>
      </c>
      <c r="B5" s="76"/>
      <c r="C5" s="91"/>
      <c r="D5" s="91"/>
      <c r="E5" s="91"/>
      <c r="F5" s="91"/>
      <c r="G5" s="91"/>
      <c r="H5" s="91" t="s">
        <v>18</v>
      </c>
      <c r="I5" s="91"/>
      <c r="J5" s="91"/>
      <c r="K5" s="91"/>
      <c r="L5" s="91"/>
      <c r="M5" s="91"/>
      <c r="N5" s="91"/>
      <c r="O5" s="3"/>
      <c r="P5" s="3"/>
    </row>
    <row r="6" spans="1:16" s="1" customFormat="1" ht="15" customHeight="1" x14ac:dyDescent="0.25">
      <c r="A6" s="171"/>
      <c r="B6" s="77" t="s">
        <v>17</v>
      </c>
      <c r="C6" s="78"/>
      <c r="D6" s="173" t="s">
        <v>57</v>
      </c>
      <c r="E6" s="173"/>
      <c r="F6" s="78"/>
      <c r="G6" s="173" t="s">
        <v>58</v>
      </c>
      <c r="H6" s="173"/>
      <c r="I6" s="78"/>
      <c r="J6" s="173" t="s">
        <v>59</v>
      </c>
      <c r="K6" s="173"/>
      <c r="L6" s="78"/>
      <c r="M6" s="173" t="s">
        <v>60</v>
      </c>
      <c r="N6" s="173"/>
      <c r="O6" s="3"/>
      <c r="P6" s="3"/>
    </row>
    <row r="7" spans="1:16" s="1" customFormat="1" ht="15" customHeight="1" thickBot="1" x14ac:dyDescent="0.3">
      <c r="A7" s="172"/>
      <c r="B7" s="79"/>
      <c r="C7" s="80"/>
      <c r="D7" s="81" t="s">
        <v>31</v>
      </c>
      <c r="E7" s="81" t="s">
        <v>50</v>
      </c>
      <c r="F7" s="80"/>
      <c r="G7" s="81" t="s">
        <v>31</v>
      </c>
      <c r="H7" s="81" t="s">
        <v>50</v>
      </c>
      <c r="I7" s="80"/>
      <c r="J7" s="81" t="s">
        <v>31</v>
      </c>
      <c r="K7" s="81" t="s">
        <v>50</v>
      </c>
      <c r="L7" s="80"/>
      <c r="M7" s="81" t="s">
        <v>31</v>
      </c>
      <c r="N7" s="81" t="s">
        <v>50</v>
      </c>
      <c r="O7" s="3"/>
      <c r="P7" s="3"/>
    </row>
    <row r="8" spans="1:16" s="1" customFormat="1" ht="15" customHeight="1" x14ac:dyDescent="0.25">
      <c r="A8" s="82" t="s">
        <v>31</v>
      </c>
      <c r="B8" s="73">
        <f>SUM(B10:B22)</f>
        <v>307096</v>
      </c>
      <c r="C8" s="83"/>
      <c r="D8" s="11">
        <f>SUM(D10:D22)</f>
        <v>8063</v>
      </c>
      <c r="E8" s="84">
        <f>D8/$B8*100</f>
        <v>2.6255633417563238</v>
      </c>
      <c r="F8" s="85"/>
      <c r="G8" s="86">
        <f>SUM(G10:G22)</f>
        <v>31545</v>
      </c>
      <c r="H8" s="84">
        <f>G8/$B8*100</f>
        <v>10.272032198400501</v>
      </c>
      <c r="I8" s="60"/>
      <c r="J8" s="11">
        <f>SUM(J10:J22)</f>
        <v>223547</v>
      </c>
      <c r="K8" s="84">
        <f>J8/$B8*100</f>
        <v>72.793849480292806</v>
      </c>
      <c r="L8" s="60"/>
      <c r="M8" s="11">
        <f>SUM(M10:M22)</f>
        <v>43941</v>
      </c>
      <c r="N8" s="84">
        <f>M8/$B8*100</f>
        <v>14.308554979550369</v>
      </c>
      <c r="O8" s="3"/>
      <c r="P8" s="121"/>
    </row>
    <row r="9" spans="1:16" s="1" customFormat="1" ht="15" customHeight="1" x14ac:dyDescent="0.25">
      <c r="A9" s="82"/>
      <c r="B9" s="61"/>
      <c r="C9" s="83"/>
      <c r="D9" s="15"/>
      <c r="E9" s="93"/>
      <c r="F9" s="85"/>
      <c r="G9" s="94"/>
      <c r="H9" s="93"/>
      <c r="I9" s="60"/>
      <c r="J9" s="15"/>
      <c r="K9" s="93"/>
      <c r="L9" s="60"/>
      <c r="M9" s="15"/>
      <c r="N9" s="93"/>
      <c r="O9" s="3"/>
      <c r="P9" s="121"/>
    </row>
    <row r="10" spans="1:16" s="1" customFormat="1" ht="15" customHeight="1" x14ac:dyDescent="0.25">
      <c r="A10" s="19" t="s">
        <v>40</v>
      </c>
      <c r="B10" s="46">
        <f>D10+G10+J10+M10</f>
        <v>7332</v>
      </c>
      <c r="C10" s="46"/>
      <c r="D10" s="20">
        <v>692</v>
      </c>
      <c r="E10" s="87">
        <f t="shared" ref="E9:E22" si="0">D10/$B10*100</f>
        <v>9.4380796508456086</v>
      </c>
      <c r="F10" s="23"/>
      <c r="G10" s="45">
        <v>766</v>
      </c>
      <c r="H10" s="87">
        <f t="shared" ref="H9:H22" si="1">G10/$B10*100</f>
        <v>10.447354064375341</v>
      </c>
      <c r="I10" s="23"/>
      <c r="J10" s="20">
        <v>5213</v>
      </c>
      <c r="K10" s="87">
        <f t="shared" ref="K9:K22" si="2">J10/$B10*100</f>
        <v>71.099290780141843</v>
      </c>
      <c r="L10" s="23"/>
      <c r="M10" s="20">
        <v>661</v>
      </c>
      <c r="N10" s="87">
        <f t="shared" ref="N9:N22" si="3">M10/$B10*100</f>
        <v>9.0152755046372075</v>
      </c>
      <c r="O10" s="3"/>
      <c r="P10" s="121"/>
    </row>
    <row r="11" spans="1:16" s="1" customFormat="1" ht="15" customHeight="1" x14ac:dyDescent="0.25">
      <c r="A11" s="19" t="s">
        <v>37</v>
      </c>
      <c r="B11" s="46">
        <f t="shared" ref="B11:B22" si="4">D11+G11+J11+M11</f>
        <v>371</v>
      </c>
      <c r="C11" s="46"/>
      <c r="D11" s="20">
        <v>11</v>
      </c>
      <c r="E11" s="87">
        <f t="shared" si="0"/>
        <v>2.9649595687331538</v>
      </c>
      <c r="F11" s="23"/>
      <c r="G11" s="45">
        <v>34</v>
      </c>
      <c r="H11" s="87">
        <f t="shared" si="1"/>
        <v>9.1644204851752029</v>
      </c>
      <c r="I11" s="23"/>
      <c r="J11" s="20">
        <v>271</v>
      </c>
      <c r="K11" s="87">
        <f t="shared" si="2"/>
        <v>73.045822102425873</v>
      </c>
      <c r="L11" s="23"/>
      <c r="M11" s="20">
        <v>55</v>
      </c>
      <c r="N11" s="87">
        <f t="shared" si="3"/>
        <v>14.824797843665769</v>
      </c>
      <c r="O11" s="3"/>
      <c r="P11" s="121"/>
    </row>
    <row r="12" spans="1:16" s="1" customFormat="1" ht="15" customHeight="1" x14ac:dyDescent="0.25">
      <c r="A12" s="19" t="s">
        <v>41</v>
      </c>
      <c r="B12" s="46">
        <f t="shared" si="4"/>
        <v>12581</v>
      </c>
      <c r="C12" s="46"/>
      <c r="D12" s="20">
        <v>733</v>
      </c>
      <c r="E12" s="87">
        <f t="shared" si="0"/>
        <v>5.8262459263969477</v>
      </c>
      <c r="F12" s="23"/>
      <c r="G12" s="45">
        <v>1254</v>
      </c>
      <c r="H12" s="87">
        <f t="shared" si="1"/>
        <v>9.9674111755822281</v>
      </c>
      <c r="I12" s="23"/>
      <c r="J12" s="20">
        <v>8960</v>
      </c>
      <c r="K12" s="87">
        <f t="shared" si="2"/>
        <v>71.218504093474294</v>
      </c>
      <c r="L12" s="23"/>
      <c r="M12" s="20">
        <v>1634</v>
      </c>
      <c r="N12" s="87">
        <f t="shared" si="3"/>
        <v>12.98783880454654</v>
      </c>
      <c r="O12" s="3"/>
      <c r="P12" s="121"/>
    </row>
    <row r="13" spans="1:16" s="1" customFormat="1" ht="15" customHeight="1" x14ac:dyDescent="0.25">
      <c r="A13" s="19" t="s">
        <v>39</v>
      </c>
      <c r="B13" s="46">
        <f t="shared" si="4"/>
        <v>1715</v>
      </c>
      <c r="C13" s="46"/>
      <c r="D13" s="20">
        <v>0</v>
      </c>
      <c r="E13" s="87">
        <f t="shared" si="0"/>
        <v>0</v>
      </c>
      <c r="F13" s="23"/>
      <c r="G13" s="45">
        <v>235</v>
      </c>
      <c r="H13" s="87">
        <f t="shared" si="1"/>
        <v>13.702623906705538</v>
      </c>
      <c r="I13" s="23"/>
      <c r="J13" s="20">
        <v>1219</v>
      </c>
      <c r="K13" s="87">
        <f t="shared" si="2"/>
        <v>71.078717201166185</v>
      </c>
      <c r="L13" s="23"/>
      <c r="M13" s="20">
        <v>261</v>
      </c>
      <c r="N13" s="87">
        <f t="shared" si="3"/>
        <v>15.218658892128282</v>
      </c>
      <c r="O13" s="3"/>
      <c r="P13" s="121"/>
    </row>
    <row r="14" spans="1:16" s="1" customFormat="1" ht="15" customHeight="1" x14ac:dyDescent="0.25">
      <c r="A14" s="19" t="s">
        <v>42</v>
      </c>
      <c r="B14" s="46">
        <f t="shared" si="4"/>
        <v>255158</v>
      </c>
      <c r="C14" s="46"/>
      <c r="D14" s="20">
        <v>3645</v>
      </c>
      <c r="E14" s="87">
        <f t="shared" si="0"/>
        <v>1.4285266383966013</v>
      </c>
      <c r="F14" s="23"/>
      <c r="G14" s="45">
        <v>25765</v>
      </c>
      <c r="H14" s="87">
        <f t="shared" si="1"/>
        <v>10.097664976210819</v>
      </c>
      <c r="I14" s="23"/>
      <c r="J14" s="20">
        <v>187308</v>
      </c>
      <c r="K14" s="87">
        <f t="shared" si="2"/>
        <v>73.408633082247079</v>
      </c>
      <c r="L14" s="23"/>
      <c r="M14" s="20">
        <v>38440</v>
      </c>
      <c r="N14" s="87">
        <f t="shared" si="3"/>
        <v>15.065175303145503</v>
      </c>
      <c r="O14" s="3"/>
      <c r="P14" s="121"/>
    </row>
    <row r="15" spans="1:16" s="1" customFormat="1" ht="15" customHeight="1" x14ac:dyDescent="0.25">
      <c r="A15" s="19" t="s">
        <v>32</v>
      </c>
      <c r="B15" s="46">
        <f t="shared" si="4"/>
        <v>1</v>
      </c>
      <c r="C15" s="46"/>
      <c r="D15" s="88">
        <v>0</v>
      </c>
      <c r="E15" s="88">
        <f t="shared" si="0"/>
        <v>0</v>
      </c>
      <c r="F15" s="63"/>
      <c r="G15" s="45">
        <v>0</v>
      </c>
      <c r="H15" s="87">
        <f t="shared" si="1"/>
        <v>0</v>
      </c>
      <c r="I15" s="63"/>
      <c r="J15" s="45">
        <v>1</v>
      </c>
      <c r="K15" s="87">
        <f t="shared" si="2"/>
        <v>100</v>
      </c>
      <c r="L15" s="63"/>
      <c r="M15" s="45">
        <v>0</v>
      </c>
      <c r="N15" s="87">
        <f t="shared" si="3"/>
        <v>0</v>
      </c>
      <c r="O15" s="3"/>
      <c r="P15" s="121"/>
    </row>
    <row r="16" spans="1:16" s="1" customFormat="1" ht="15" customHeight="1" x14ac:dyDescent="0.25">
      <c r="A16" s="19" t="s">
        <v>33</v>
      </c>
      <c r="B16" s="46">
        <f t="shared" si="4"/>
        <v>128</v>
      </c>
      <c r="C16" s="46"/>
      <c r="D16" s="20">
        <v>0</v>
      </c>
      <c r="E16" s="87">
        <f t="shared" si="0"/>
        <v>0</v>
      </c>
      <c r="F16" s="23"/>
      <c r="G16" s="45">
        <v>8</v>
      </c>
      <c r="H16" s="87">
        <f t="shared" si="1"/>
        <v>6.25</v>
      </c>
      <c r="I16" s="23"/>
      <c r="J16" s="20">
        <v>98</v>
      </c>
      <c r="K16" s="87">
        <f t="shared" si="2"/>
        <v>76.5625</v>
      </c>
      <c r="L16" s="23"/>
      <c r="M16" s="20">
        <v>22</v>
      </c>
      <c r="N16" s="87">
        <f t="shared" si="3"/>
        <v>17.1875</v>
      </c>
      <c r="O16" s="3"/>
      <c r="P16" s="121"/>
    </row>
    <row r="17" spans="1:16" s="1" customFormat="1" ht="15" customHeight="1" x14ac:dyDescent="0.25">
      <c r="A17" s="19" t="s">
        <v>36</v>
      </c>
      <c r="B17" s="46">
        <f t="shared" si="4"/>
        <v>14634</v>
      </c>
      <c r="C17" s="46"/>
      <c r="D17" s="20">
        <v>2117</v>
      </c>
      <c r="E17" s="87">
        <f t="shared" si="0"/>
        <v>14.466311329779966</v>
      </c>
      <c r="F17" s="23"/>
      <c r="G17" s="45">
        <v>1927</v>
      </c>
      <c r="H17" s="87">
        <f t="shared" si="1"/>
        <v>13.167965012983462</v>
      </c>
      <c r="I17" s="23"/>
      <c r="J17" s="20">
        <v>9522</v>
      </c>
      <c r="K17" s="87">
        <f t="shared" si="2"/>
        <v>65.067650676506759</v>
      </c>
      <c r="L17" s="23"/>
      <c r="M17" s="20">
        <v>1068</v>
      </c>
      <c r="N17" s="87">
        <f t="shared" si="3"/>
        <v>7.298072980729807</v>
      </c>
      <c r="O17" s="3"/>
      <c r="P17" s="121"/>
    </row>
    <row r="18" spans="1:16" s="1" customFormat="1" ht="15" customHeight="1" x14ac:dyDescent="0.25">
      <c r="A18" s="19" t="s">
        <v>34</v>
      </c>
      <c r="B18" s="46">
        <f t="shared" si="4"/>
        <v>2448</v>
      </c>
      <c r="C18" s="46"/>
      <c r="D18" s="20">
        <v>296</v>
      </c>
      <c r="E18" s="87">
        <f t="shared" si="0"/>
        <v>12.091503267973856</v>
      </c>
      <c r="F18" s="23"/>
      <c r="G18" s="45">
        <v>167</v>
      </c>
      <c r="H18" s="87">
        <f t="shared" si="1"/>
        <v>6.8218954248366011</v>
      </c>
      <c r="I18" s="23"/>
      <c r="J18" s="20">
        <v>1800</v>
      </c>
      <c r="K18" s="87">
        <f t="shared" si="2"/>
        <v>73.529411764705884</v>
      </c>
      <c r="L18" s="23"/>
      <c r="M18" s="20">
        <v>185</v>
      </c>
      <c r="N18" s="87">
        <f t="shared" si="3"/>
        <v>7.5571895424836599</v>
      </c>
      <c r="O18" s="3"/>
      <c r="P18" s="121"/>
    </row>
    <row r="19" spans="1:16" ht="15" customHeight="1" x14ac:dyDescent="0.25">
      <c r="A19" s="19" t="s">
        <v>35</v>
      </c>
      <c r="B19" s="46">
        <f t="shared" si="4"/>
        <v>9795</v>
      </c>
      <c r="C19" s="46"/>
      <c r="D19" s="20">
        <v>527</v>
      </c>
      <c r="E19" s="87">
        <f t="shared" si="0"/>
        <v>5.3802960694231752</v>
      </c>
      <c r="F19" s="23"/>
      <c r="G19" s="45">
        <v>877</v>
      </c>
      <c r="H19" s="87">
        <f t="shared" si="1"/>
        <v>8.9535477284328735</v>
      </c>
      <c r="I19" s="23"/>
      <c r="J19" s="20">
        <v>7217</v>
      </c>
      <c r="K19" s="87">
        <f t="shared" si="2"/>
        <v>73.68044920877999</v>
      </c>
      <c r="L19" s="23"/>
      <c r="M19" s="20">
        <v>1174</v>
      </c>
      <c r="N19" s="87">
        <f t="shared" si="3"/>
        <v>11.98570699336396</v>
      </c>
      <c r="P19" s="121"/>
    </row>
    <row r="20" spans="1:16" s="1" customFormat="1" ht="15" customHeight="1" x14ac:dyDescent="0.25">
      <c r="A20" s="19" t="s">
        <v>38</v>
      </c>
      <c r="B20" s="46">
        <f t="shared" si="4"/>
        <v>2927</v>
      </c>
      <c r="C20" s="46"/>
      <c r="D20" s="20">
        <v>40</v>
      </c>
      <c r="E20" s="87">
        <f t="shared" si="0"/>
        <v>1.3665869490946363</v>
      </c>
      <c r="F20" s="23"/>
      <c r="G20" s="45">
        <v>512</v>
      </c>
      <c r="H20" s="87">
        <f t="shared" si="1"/>
        <v>17.492312948411342</v>
      </c>
      <c r="I20" s="23"/>
      <c r="J20" s="20">
        <v>1936</v>
      </c>
      <c r="K20" s="87">
        <f t="shared" si="2"/>
        <v>66.142808336180394</v>
      </c>
      <c r="L20" s="23"/>
      <c r="M20" s="20">
        <v>439</v>
      </c>
      <c r="N20" s="87">
        <f t="shared" si="3"/>
        <v>14.998291766313631</v>
      </c>
      <c r="O20" s="3"/>
      <c r="P20" s="121"/>
    </row>
    <row r="21" spans="1:16" s="1" customFormat="1" ht="15" customHeight="1" x14ac:dyDescent="0.25">
      <c r="A21" s="19"/>
      <c r="B21" s="46"/>
      <c r="C21" s="46"/>
      <c r="D21" s="20"/>
      <c r="E21" s="87"/>
      <c r="F21" s="23"/>
      <c r="G21" s="45"/>
      <c r="H21" s="87"/>
      <c r="I21" s="23"/>
      <c r="J21" s="20"/>
      <c r="K21" s="87"/>
      <c r="L21" s="23"/>
      <c r="M21" s="20"/>
      <c r="N21" s="87"/>
      <c r="O21" s="3"/>
      <c r="P21" s="121"/>
    </row>
    <row r="22" spans="1:16" ht="26.25" thickBot="1" x14ac:dyDescent="0.3">
      <c r="A22" s="119" t="s">
        <v>78</v>
      </c>
      <c r="B22" s="56">
        <f t="shared" si="4"/>
        <v>6</v>
      </c>
      <c r="C22" s="56"/>
      <c r="D22" s="50">
        <v>2</v>
      </c>
      <c r="E22" s="89">
        <f t="shared" si="0"/>
        <v>33.333333333333329</v>
      </c>
      <c r="F22" s="75"/>
      <c r="G22" s="90">
        <v>0</v>
      </c>
      <c r="H22" s="90">
        <f t="shared" si="1"/>
        <v>0</v>
      </c>
      <c r="I22" s="34"/>
      <c r="J22" s="31">
        <v>2</v>
      </c>
      <c r="K22" s="89">
        <f t="shared" si="2"/>
        <v>33.333333333333329</v>
      </c>
      <c r="L22" s="34"/>
      <c r="M22" s="31">
        <v>2</v>
      </c>
      <c r="N22" s="89">
        <f t="shared" si="3"/>
        <v>33.333333333333329</v>
      </c>
      <c r="P22" s="121"/>
    </row>
    <row r="23" spans="1:16" s="1" customFormat="1" ht="15" customHeight="1" x14ac:dyDescent="0.25">
      <c r="A23" s="138" t="s">
        <v>92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3"/>
      <c r="P23" s="3"/>
    </row>
    <row r="24" spans="1:16" x14ac:dyDescent="0.25">
      <c r="A24" s="66" t="s">
        <v>26</v>
      </c>
    </row>
    <row r="25" spans="1:16" x14ac:dyDescent="0.25">
      <c r="A25" s="66" t="s">
        <v>97</v>
      </c>
      <c r="J25" s="122"/>
    </row>
    <row r="27" spans="1:16" x14ac:dyDescent="0.25">
      <c r="H27" s="122"/>
    </row>
  </sheetData>
  <mergeCells count="5">
    <mergeCell ref="A5:A7"/>
    <mergeCell ref="D6:E6"/>
    <mergeCell ref="G6:H6"/>
    <mergeCell ref="J6:K6"/>
    <mergeCell ref="M6:N6"/>
  </mergeCells>
  <phoneticPr fontId="14" type="noConversion"/>
  <pageMargins left="0.86614173228346458" right="0.70866141732283472" top="0.74803149606299213" bottom="0.74803149606299213" header="0.31496062992125984" footer="0.31496062992125984"/>
  <pageSetup scale="85" orientation="landscape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V29"/>
  <sheetViews>
    <sheetView workbookViewId="0">
      <selection activeCell="A4" sqref="A4"/>
    </sheetView>
  </sheetViews>
  <sheetFormatPr baseColWidth="10" defaultColWidth="10.85546875" defaultRowHeight="12.75" x14ac:dyDescent="0.25"/>
  <cols>
    <col min="1" max="1" width="27.42578125" style="17" customWidth="1"/>
    <col min="2" max="2" width="14.42578125" style="17" bestFit="1" customWidth="1"/>
    <col min="3" max="3" width="2.140625" style="17" customWidth="1"/>
    <col min="4" max="4" width="11" style="17" customWidth="1"/>
    <col min="5" max="5" width="10" style="17" customWidth="1"/>
    <col min="6" max="6" width="1.85546875" style="17" customWidth="1"/>
    <col min="7" max="7" width="12" style="17" customWidth="1"/>
    <col min="8" max="8" width="8.7109375" style="17" customWidth="1"/>
    <col min="9" max="9" width="2.28515625" style="17" customWidth="1"/>
    <col min="10" max="10" width="9.7109375" style="17" customWidth="1"/>
    <col min="11" max="11" width="9.140625" style="17" customWidth="1"/>
    <col min="12" max="12" width="2.42578125" style="17" customWidth="1"/>
    <col min="13" max="13" width="8.7109375" style="17" customWidth="1"/>
    <col min="14" max="14" width="11" style="17" customWidth="1"/>
    <col min="15" max="16" width="10.85546875" style="17"/>
    <col min="17" max="16384" width="10.85546875" style="18"/>
  </cols>
  <sheetData>
    <row r="1" spans="1:48" ht="15" customHeight="1" x14ac:dyDescent="0.25">
      <c r="A1" s="10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48" ht="15" customHeight="1" x14ac:dyDescent="0.25">
      <c r="A2" s="10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48" ht="15" customHeight="1" x14ac:dyDescent="0.25">
      <c r="A3" s="123">
        <v>2015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48" ht="15" customHeight="1" thickBot="1" x14ac:dyDescent="0.3">
      <c r="A4" s="124"/>
      <c r="B4" s="124"/>
      <c r="C4" s="124"/>
      <c r="D4" s="124"/>
      <c r="E4" s="124"/>
      <c r="F4" s="124"/>
      <c r="G4" s="124"/>
      <c r="H4" s="124"/>
      <c r="I4" s="117"/>
      <c r="J4" s="124"/>
      <c r="K4" s="124"/>
      <c r="L4" s="124"/>
      <c r="M4" s="124"/>
      <c r="N4" s="124"/>
    </row>
    <row r="5" spans="1:48" ht="15" customHeight="1" x14ac:dyDescent="0.25">
      <c r="A5" s="162" t="s">
        <v>64</v>
      </c>
      <c r="B5" s="174" t="s">
        <v>19</v>
      </c>
      <c r="C5" s="95"/>
      <c r="D5" s="176" t="s">
        <v>57</v>
      </c>
      <c r="E5" s="176"/>
      <c r="F5" s="96"/>
      <c r="G5" s="157" t="s">
        <v>20</v>
      </c>
      <c r="H5" s="157"/>
      <c r="I5" s="108"/>
      <c r="J5" s="177" t="s">
        <v>21</v>
      </c>
      <c r="K5" s="177"/>
      <c r="L5" s="97"/>
      <c r="M5" s="157" t="s">
        <v>22</v>
      </c>
      <c r="N5" s="157"/>
    </row>
    <row r="6" spans="1:48" ht="15" customHeight="1" thickBot="1" x14ac:dyDescent="0.3">
      <c r="A6" s="155"/>
      <c r="B6" s="175"/>
      <c r="C6" s="98"/>
      <c r="D6" s="34" t="s">
        <v>31</v>
      </c>
      <c r="E6" s="34" t="s">
        <v>50</v>
      </c>
      <c r="F6" s="34"/>
      <c r="G6" s="34" t="s">
        <v>28</v>
      </c>
      <c r="H6" s="34" t="s">
        <v>50</v>
      </c>
      <c r="I6" s="70"/>
      <c r="J6" s="34" t="s">
        <v>28</v>
      </c>
      <c r="K6" s="99" t="s">
        <v>50</v>
      </c>
      <c r="L6" s="99"/>
      <c r="M6" s="34" t="s">
        <v>28</v>
      </c>
      <c r="N6" s="100" t="s">
        <v>50</v>
      </c>
    </row>
    <row r="7" spans="1:48" s="128" customFormat="1" ht="15" customHeight="1" x14ac:dyDescent="0.25">
      <c r="A7" s="125" t="s">
        <v>31</v>
      </c>
      <c r="B7" s="53">
        <f>SUM(B9:B21)</f>
        <v>1587783</v>
      </c>
      <c r="C7" s="52"/>
      <c r="D7" s="53">
        <f>SUM(D9:D21)</f>
        <v>339122</v>
      </c>
      <c r="E7" s="126">
        <f>D7/$B7*100</f>
        <v>21.358208269014089</v>
      </c>
      <c r="F7" s="14"/>
      <c r="G7" s="53">
        <f>SUM(G9:G21)</f>
        <v>1009468</v>
      </c>
      <c r="H7" s="126">
        <f>G7/$B7*100</f>
        <v>63.57720167050536</v>
      </c>
      <c r="I7" s="14"/>
      <c r="J7" s="53">
        <f>SUM(J9:J21)</f>
        <v>157848</v>
      </c>
      <c r="K7" s="126">
        <f>J7/$B7*100</f>
        <v>9.9414088701037873</v>
      </c>
      <c r="L7" s="14"/>
      <c r="M7" s="52">
        <f>SUM(M9:M21)</f>
        <v>81345</v>
      </c>
      <c r="N7" s="126">
        <f>M7/$B7*100</f>
        <v>5.123181190376771</v>
      </c>
      <c r="O7" s="127"/>
      <c r="P7" s="135"/>
    </row>
    <row r="8" spans="1:48" s="128" customFormat="1" ht="5.25" customHeight="1" x14ac:dyDescent="0.25">
      <c r="A8" s="125"/>
      <c r="B8" s="53">
        <f t="shared" ref="B7:B21" si="0">D8+G8+J8+M8</f>
        <v>0</v>
      </c>
      <c r="C8" s="52"/>
      <c r="D8" s="53"/>
      <c r="E8" s="126"/>
      <c r="F8" s="14"/>
      <c r="G8" s="53"/>
      <c r="H8" s="126"/>
      <c r="I8" s="14"/>
      <c r="J8" s="53"/>
      <c r="K8" s="126"/>
      <c r="L8" s="14"/>
      <c r="M8" s="52"/>
      <c r="N8" s="52"/>
      <c r="O8" s="127"/>
      <c r="P8" s="135"/>
    </row>
    <row r="9" spans="1:48" ht="15" customHeight="1" x14ac:dyDescent="0.25">
      <c r="A9" s="19" t="s">
        <v>40</v>
      </c>
      <c r="B9" s="47">
        <f>D9+G9+J9+M9</f>
        <v>18410</v>
      </c>
      <c r="C9" s="129"/>
      <c r="D9" s="101">
        <v>5199</v>
      </c>
      <c r="E9" s="130">
        <f t="shared" ref="E8:E21" si="1">D9/$B9*100</f>
        <v>28.240086909288429</v>
      </c>
      <c r="F9" s="25"/>
      <c r="G9" s="46">
        <v>10605</v>
      </c>
      <c r="H9" s="130">
        <f t="shared" ref="H8:H21" si="2">G9/$B9*100</f>
        <v>57.604562737642581</v>
      </c>
      <c r="I9" s="25"/>
      <c r="J9" s="101">
        <v>1639</v>
      </c>
      <c r="K9" s="130">
        <f t="shared" ref="K8:K21" si="3">J9/$B9*100</f>
        <v>8.9027702335687131</v>
      </c>
      <c r="L9" s="25"/>
      <c r="M9" s="129">
        <v>967</v>
      </c>
      <c r="N9" s="130">
        <f t="shared" ref="N8:N21" si="4">M9/$B9*100</f>
        <v>5.2525801195002719</v>
      </c>
      <c r="O9" s="131"/>
      <c r="P9" s="135"/>
    </row>
    <row r="10" spans="1:48" ht="15" customHeight="1" x14ac:dyDescent="0.25">
      <c r="A10" s="19" t="s">
        <v>37</v>
      </c>
      <c r="B10" s="47">
        <f t="shared" ref="B10:B21" si="5">D10+G10+J10+M10</f>
        <v>1585</v>
      </c>
      <c r="C10" s="129"/>
      <c r="D10" s="101">
        <v>440</v>
      </c>
      <c r="E10" s="130">
        <f t="shared" si="1"/>
        <v>27.760252365930597</v>
      </c>
      <c r="F10" s="25"/>
      <c r="G10" s="46">
        <v>1048</v>
      </c>
      <c r="H10" s="130">
        <f t="shared" si="2"/>
        <v>66.119873817034701</v>
      </c>
      <c r="I10" s="25"/>
      <c r="J10" s="101">
        <v>74</v>
      </c>
      <c r="K10" s="130">
        <f t="shared" si="3"/>
        <v>4.6687697160883275</v>
      </c>
      <c r="L10" s="25"/>
      <c r="M10" s="129">
        <v>23</v>
      </c>
      <c r="N10" s="130">
        <f t="shared" si="4"/>
        <v>1.4511041009463721</v>
      </c>
      <c r="O10" s="131"/>
      <c r="P10" s="135"/>
    </row>
    <row r="11" spans="1:48" ht="15" customHeight="1" x14ac:dyDescent="0.25">
      <c r="A11" s="19" t="s">
        <v>41</v>
      </c>
      <c r="B11" s="47">
        <f t="shared" si="5"/>
        <v>35274</v>
      </c>
      <c r="C11" s="129"/>
      <c r="D11" s="101">
        <v>8241</v>
      </c>
      <c r="E11" s="130">
        <f t="shared" si="1"/>
        <v>23.362816805579182</v>
      </c>
      <c r="F11" s="25"/>
      <c r="G11" s="46">
        <v>20016</v>
      </c>
      <c r="H11" s="130">
        <f t="shared" si="2"/>
        <v>56.744344276237456</v>
      </c>
      <c r="I11" s="25"/>
      <c r="J11" s="101">
        <v>5110</v>
      </c>
      <c r="K11" s="130">
        <f t="shared" si="3"/>
        <v>14.486590690026649</v>
      </c>
      <c r="L11" s="25"/>
      <c r="M11" s="129">
        <v>1907</v>
      </c>
      <c r="N11" s="130">
        <f t="shared" si="4"/>
        <v>5.4062482281567164</v>
      </c>
      <c r="O11" s="131"/>
      <c r="P11" s="135"/>
    </row>
    <row r="12" spans="1:48" ht="15" customHeight="1" x14ac:dyDescent="0.25">
      <c r="A12" s="19" t="s">
        <v>39</v>
      </c>
      <c r="B12" s="47">
        <f t="shared" si="5"/>
        <v>40454</v>
      </c>
      <c r="C12" s="129"/>
      <c r="D12" s="101">
        <v>4926</v>
      </c>
      <c r="E12" s="130">
        <f t="shared" si="1"/>
        <v>12.176793394967122</v>
      </c>
      <c r="F12" s="25"/>
      <c r="G12" s="46">
        <v>27162</v>
      </c>
      <c r="H12" s="130">
        <f t="shared" si="2"/>
        <v>67.142927769812616</v>
      </c>
      <c r="I12" s="25"/>
      <c r="J12" s="101">
        <v>4928</v>
      </c>
      <c r="K12" s="130">
        <f t="shared" si="3"/>
        <v>12.181737281850991</v>
      </c>
      <c r="L12" s="25"/>
      <c r="M12" s="129">
        <v>3438</v>
      </c>
      <c r="N12" s="130">
        <f t="shared" si="4"/>
        <v>8.4985415533692592</v>
      </c>
      <c r="O12" s="131"/>
      <c r="P12" s="135"/>
    </row>
    <row r="13" spans="1:48" ht="15" customHeight="1" x14ac:dyDescent="0.25">
      <c r="A13" s="19" t="s">
        <v>42</v>
      </c>
      <c r="B13" s="47">
        <f t="shared" si="5"/>
        <v>1390587</v>
      </c>
      <c r="C13" s="129"/>
      <c r="D13" s="101">
        <v>291667</v>
      </c>
      <c r="E13" s="130">
        <f t="shared" si="1"/>
        <v>20.974379884178408</v>
      </c>
      <c r="F13" s="25"/>
      <c r="G13" s="46">
        <v>892944</v>
      </c>
      <c r="H13" s="130">
        <f t="shared" si="2"/>
        <v>64.213458057640409</v>
      </c>
      <c r="I13" s="25"/>
      <c r="J13" s="101">
        <v>137087</v>
      </c>
      <c r="K13" s="130">
        <f t="shared" si="3"/>
        <v>9.8582109569555882</v>
      </c>
      <c r="L13" s="25"/>
      <c r="M13" s="129">
        <v>68889</v>
      </c>
      <c r="N13" s="130">
        <f t="shared" si="4"/>
        <v>4.9539511012255977</v>
      </c>
      <c r="O13" s="131"/>
      <c r="P13" s="135"/>
    </row>
    <row r="14" spans="1:48" ht="15" customHeight="1" x14ac:dyDescent="0.25">
      <c r="A14" s="19" t="s">
        <v>32</v>
      </c>
      <c r="B14" s="47">
        <f t="shared" si="5"/>
        <v>111</v>
      </c>
      <c r="C14" s="129"/>
      <c r="D14" s="101">
        <v>0</v>
      </c>
      <c r="E14" s="130">
        <f t="shared" si="1"/>
        <v>0</v>
      </c>
      <c r="F14" s="25"/>
      <c r="G14" s="46">
        <v>91</v>
      </c>
      <c r="H14" s="130">
        <f t="shared" si="2"/>
        <v>81.981981981981974</v>
      </c>
      <c r="I14" s="25"/>
      <c r="J14" s="101">
        <v>5</v>
      </c>
      <c r="K14" s="130">
        <f t="shared" si="3"/>
        <v>4.5045045045045047</v>
      </c>
      <c r="L14" s="25"/>
      <c r="M14" s="129">
        <v>15</v>
      </c>
      <c r="N14" s="130">
        <f t="shared" si="4"/>
        <v>13.513513513513514</v>
      </c>
      <c r="O14" s="131"/>
      <c r="P14" s="13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</row>
    <row r="15" spans="1:48" ht="15" customHeight="1" x14ac:dyDescent="0.25">
      <c r="A15" s="19" t="s">
        <v>33</v>
      </c>
      <c r="B15" s="47">
        <f t="shared" si="5"/>
        <v>590</v>
      </c>
      <c r="C15" s="129"/>
      <c r="D15" s="101">
        <v>126</v>
      </c>
      <c r="E15" s="130">
        <f t="shared" si="1"/>
        <v>21.35593220338983</v>
      </c>
      <c r="F15" s="25"/>
      <c r="G15" s="46">
        <v>383</v>
      </c>
      <c r="H15" s="130">
        <f t="shared" si="2"/>
        <v>64.915254237288138</v>
      </c>
      <c r="I15" s="25"/>
      <c r="J15" s="101">
        <v>59</v>
      </c>
      <c r="K15" s="130">
        <f t="shared" si="3"/>
        <v>10</v>
      </c>
      <c r="L15" s="25"/>
      <c r="M15" s="129">
        <v>22</v>
      </c>
      <c r="N15" s="130">
        <f t="shared" si="4"/>
        <v>3.7288135593220342</v>
      </c>
      <c r="O15" s="131"/>
      <c r="P15" s="135"/>
    </row>
    <row r="16" spans="1:48" ht="15" customHeight="1" x14ac:dyDescent="0.25">
      <c r="A16" s="19" t="s">
        <v>36</v>
      </c>
      <c r="B16" s="47">
        <f t="shared" si="5"/>
        <v>54471</v>
      </c>
      <c r="C16" s="129"/>
      <c r="D16" s="101">
        <v>17209</v>
      </c>
      <c r="E16" s="130">
        <f t="shared" si="1"/>
        <v>31.592957720621982</v>
      </c>
      <c r="F16" s="25"/>
      <c r="G16" s="46">
        <v>31274</v>
      </c>
      <c r="H16" s="130">
        <f t="shared" si="2"/>
        <v>57.41403682693543</v>
      </c>
      <c r="I16" s="25"/>
      <c r="J16" s="101">
        <v>3029</v>
      </c>
      <c r="K16" s="130">
        <f t="shared" si="3"/>
        <v>5.5607571001083143</v>
      </c>
      <c r="L16" s="25"/>
      <c r="M16" s="129">
        <v>2959</v>
      </c>
      <c r="N16" s="130">
        <f t="shared" si="4"/>
        <v>5.4322483523342697</v>
      </c>
      <c r="O16" s="131"/>
      <c r="P16" s="135"/>
    </row>
    <row r="17" spans="1:16" ht="15" customHeight="1" x14ac:dyDescent="0.25">
      <c r="A17" s="19" t="s">
        <v>34</v>
      </c>
      <c r="B17" s="47">
        <f t="shared" si="5"/>
        <v>6311</v>
      </c>
      <c r="C17" s="129"/>
      <c r="D17" s="101">
        <v>2706</v>
      </c>
      <c r="E17" s="130">
        <f t="shared" si="1"/>
        <v>42.87751544921565</v>
      </c>
      <c r="F17" s="25"/>
      <c r="G17" s="46">
        <v>3236</v>
      </c>
      <c r="H17" s="130">
        <f t="shared" si="2"/>
        <v>51.275550625891299</v>
      </c>
      <c r="I17" s="25"/>
      <c r="J17" s="101">
        <v>311</v>
      </c>
      <c r="K17" s="130">
        <f t="shared" si="3"/>
        <v>4.9279036602757094</v>
      </c>
      <c r="L17" s="25"/>
      <c r="M17" s="129">
        <v>58</v>
      </c>
      <c r="N17" s="130">
        <f t="shared" si="4"/>
        <v>0.91903026461733484</v>
      </c>
      <c r="O17" s="131"/>
      <c r="P17" s="135"/>
    </row>
    <row r="18" spans="1:16" ht="15" customHeight="1" x14ac:dyDescent="0.25">
      <c r="A18" s="19" t="s">
        <v>35</v>
      </c>
      <c r="B18" s="47">
        <f t="shared" si="5"/>
        <v>23159</v>
      </c>
      <c r="C18" s="129"/>
      <c r="D18" s="101">
        <v>6535</v>
      </c>
      <c r="E18" s="130">
        <f t="shared" si="1"/>
        <v>28.217971415000648</v>
      </c>
      <c r="F18" s="25"/>
      <c r="G18" s="46">
        <v>12444</v>
      </c>
      <c r="H18" s="130">
        <f t="shared" si="2"/>
        <v>53.732890021158084</v>
      </c>
      <c r="I18" s="25"/>
      <c r="J18" s="101">
        <v>3029</v>
      </c>
      <c r="K18" s="130">
        <f t="shared" si="3"/>
        <v>13.079148495185459</v>
      </c>
      <c r="L18" s="25"/>
      <c r="M18" s="129">
        <v>1151</v>
      </c>
      <c r="N18" s="130">
        <f t="shared" si="4"/>
        <v>4.9699900686558145</v>
      </c>
      <c r="O18" s="131"/>
      <c r="P18" s="135"/>
    </row>
    <row r="19" spans="1:16" ht="15" customHeight="1" x14ac:dyDescent="0.25">
      <c r="A19" s="19" t="s">
        <v>38</v>
      </c>
      <c r="B19" s="47">
        <f t="shared" si="5"/>
        <v>16667</v>
      </c>
      <c r="C19" s="129"/>
      <c r="D19" s="101">
        <v>2048</v>
      </c>
      <c r="E19" s="130">
        <f t="shared" si="1"/>
        <v>12.287754244915101</v>
      </c>
      <c r="F19" s="25"/>
      <c r="G19" s="46">
        <v>10167</v>
      </c>
      <c r="H19" s="130">
        <f t="shared" si="2"/>
        <v>61.00077998440031</v>
      </c>
      <c r="I19" s="25"/>
      <c r="J19" s="101">
        <v>2551</v>
      </c>
      <c r="K19" s="130">
        <f t="shared" si="3"/>
        <v>15.305693886122276</v>
      </c>
      <c r="L19" s="25"/>
      <c r="M19" s="129">
        <v>1901</v>
      </c>
      <c r="N19" s="130">
        <f t="shared" si="4"/>
        <v>11.405771884562309</v>
      </c>
      <c r="O19" s="131"/>
      <c r="P19" s="135"/>
    </row>
    <row r="20" spans="1:16" ht="8.25" customHeight="1" x14ac:dyDescent="0.25">
      <c r="A20" s="19"/>
      <c r="B20" s="47"/>
      <c r="C20" s="129"/>
      <c r="D20" s="101"/>
      <c r="E20" s="130"/>
      <c r="F20" s="25"/>
      <c r="G20" s="46"/>
      <c r="H20" s="130"/>
      <c r="I20" s="25"/>
      <c r="J20" s="101"/>
      <c r="K20" s="130"/>
      <c r="L20" s="25"/>
      <c r="M20" s="129"/>
      <c r="N20" s="130"/>
      <c r="O20" s="131"/>
      <c r="P20" s="135"/>
    </row>
    <row r="21" spans="1:16" ht="26.25" thickBot="1" x14ac:dyDescent="0.3">
      <c r="A21" s="119" t="s">
        <v>78</v>
      </c>
      <c r="B21" s="56">
        <f t="shared" si="5"/>
        <v>164</v>
      </c>
      <c r="C21" s="41"/>
      <c r="D21" s="102">
        <v>25</v>
      </c>
      <c r="E21" s="132">
        <f t="shared" si="1"/>
        <v>15.24390243902439</v>
      </c>
      <c r="F21" s="133"/>
      <c r="G21" s="56">
        <v>98</v>
      </c>
      <c r="H21" s="132">
        <f t="shared" si="2"/>
        <v>59.756097560975604</v>
      </c>
      <c r="I21" s="133"/>
      <c r="J21" s="102">
        <v>26</v>
      </c>
      <c r="K21" s="132">
        <f t="shared" si="3"/>
        <v>15.853658536585366</v>
      </c>
      <c r="L21" s="133"/>
      <c r="M21" s="41">
        <v>15</v>
      </c>
      <c r="N21" s="132">
        <f t="shared" si="4"/>
        <v>9.1463414634146343</v>
      </c>
      <c r="O21" s="131"/>
      <c r="P21" s="135"/>
    </row>
    <row r="22" spans="1:16" x14ac:dyDescent="0.25">
      <c r="A22" s="138" t="s">
        <v>92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</row>
    <row r="23" spans="1:16" x14ac:dyDescent="0.25">
      <c r="A23" s="66" t="s">
        <v>26</v>
      </c>
    </row>
    <row r="24" spans="1:16" x14ac:dyDescent="0.25">
      <c r="A24" s="66" t="s">
        <v>98</v>
      </c>
      <c r="J24" s="47"/>
    </row>
    <row r="25" spans="1:16" x14ac:dyDescent="0.25">
      <c r="A25" s="134" t="s">
        <v>23</v>
      </c>
    </row>
    <row r="26" spans="1:16" x14ac:dyDescent="0.25">
      <c r="A26" s="134" t="s">
        <v>24</v>
      </c>
    </row>
    <row r="27" spans="1:16" x14ac:dyDescent="0.25">
      <c r="A27" s="134" t="s">
        <v>25</v>
      </c>
    </row>
    <row r="29" spans="1:16" x14ac:dyDescent="0.25">
      <c r="G29" s="47"/>
    </row>
  </sheetData>
  <mergeCells count="6">
    <mergeCell ref="M5:N5"/>
    <mergeCell ref="A5:A6"/>
    <mergeCell ref="B5:B6"/>
    <mergeCell ref="D5:E5"/>
    <mergeCell ref="G5:H5"/>
    <mergeCell ref="J5:K5"/>
  </mergeCells>
  <phoneticPr fontId="14" type="noConversion"/>
  <pageMargins left="0.70866141732283472" right="0.70866141732283472" top="0.74803149606299213" bottom="0.74803149606299213" header="0.31496062992125984" footer="0.31496062992125984"/>
  <pageSetup scale="93" orientation="landscape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Índice Yuto-nahua</vt:lpstr>
      <vt:lpstr>C1A. HLI 2000-2010</vt:lpstr>
      <vt:lpstr>C1B. HLI 2000-2010</vt:lpstr>
      <vt:lpstr>C2. Grupos de edad y sexo</vt:lpstr>
      <vt:lpstr>C3. Cond. Habla Española</vt:lpstr>
      <vt:lpstr>C4. Asistencia Escolar</vt:lpstr>
      <vt:lpstr>C5. Alfabetismo </vt:lpstr>
      <vt:lpstr>C6. Instrucción básica</vt:lpstr>
      <vt:lpstr>C7. Niveles de instruccion </vt:lpstr>
      <vt:lpstr>'C3. Cond. Habla Española'!Área_de_impresión</vt:lpstr>
      <vt:lpstr>'C4. Asistencia Escolar'!Área_de_impresión</vt:lpstr>
      <vt:lpstr>'C5. Alfabetismo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cp:lastPrinted>2010-03-22T21:06:20Z</cp:lastPrinted>
  <dcterms:created xsi:type="dcterms:W3CDTF">2010-03-08T22:59:23Z</dcterms:created>
  <dcterms:modified xsi:type="dcterms:W3CDTF">2016-12-16T16:52:44Z</dcterms:modified>
</cp:coreProperties>
</file>