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45" windowWidth="23880" windowHeight="4905" tabRatio="871"/>
  </bookViews>
  <sheets>
    <sheet name="Indice Totonaco-tepehua" sheetId="2" r:id="rId1"/>
    <sheet name="C1A 2000-2015" sheetId="1" r:id="rId2"/>
    <sheet name="C1B 2010-2015" sheetId="9" r:id="rId3"/>
    <sheet name="C2. Grupos edad y sexo" sheetId="3" r:id="rId4"/>
    <sheet name="C3. Condición de habla" sheetId="4" r:id="rId5"/>
    <sheet name="C4. Asistencia escolar " sheetId="5" r:id="rId6"/>
    <sheet name="C5. Alfabetismo" sheetId="6" r:id="rId7"/>
    <sheet name="C6. Instrucción básica" sheetId="7" r:id="rId8"/>
    <sheet name="c7. niveles de instrucción" sheetId="8" r:id="rId9"/>
  </sheets>
  <calcPr calcId="145621"/>
</workbook>
</file>

<file path=xl/calcChain.xml><?xml version="1.0" encoding="utf-8"?>
<calcChain xmlns="http://schemas.openxmlformats.org/spreadsheetml/2006/main">
  <c r="B10" i="8" l="1"/>
  <c r="N10" i="8" s="1"/>
  <c r="B9" i="8"/>
  <c r="K9" i="8" s="1"/>
  <c r="M7" i="8"/>
  <c r="J7" i="8"/>
  <c r="G7" i="8"/>
  <c r="D7" i="8"/>
  <c r="B11" i="7"/>
  <c r="E11" i="7" s="1"/>
  <c r="B10" i="7"/>
  <c r="H10" i="7" s="1"/>
  <c r="M8" i="7"/>
  <c r="J8" i="7"/>
  <c r="G8" i="7"/>
  <c r="D8" i="7"/>
  <c r="B11" i="6"/>
  <c r="D11" i="6" s="1"/>
  <c r="B10" i="6"/>
  <c r="G10" i="6" s="1"/>
  <c r="F8" i="6"/>
  <c r="C8" i="6"/>
  <c r="B11" i="5"/>
  <c r="D11" i="5" s="1"/>
  <c r="B10" i="5"/>
  <c r="G10" i="5" s="1"/>
  <c r="F8" i="5"/>
  <c r="C8" i="5"/>
  <c r="B11" i="4"/>
  <c r="D11" i="4" s="1"/>
  <c r="B10" i="4"/>
  <c r="G10" i="4" s="1"/>
  <c r="F8" i="4"/>
  <c r="C8" i="4"/>
  <c r="H9" i="8" l="1"/>
  <c r="N9" i="8"/>
  <c r="E9" i="8"/>
  <c r="B7" i="8"/>
  <c r="E7" i="8" s="1"/>
  <c r="K7" i="8"/>
  <c r="E10" i="8"/>
  <c r="H10" i="8"/>
  <c r="K10" i="8"/>
  <c r="E10" i="7"/>
  <c r="B8" i="7"/>
  <c r="H8" i="7" s="1"/>
  <c r="K10" i="7"/>
  <c r="N10" i="7"/>
  <c r="N8" i="7"/>
  <c r="K8" i="7"/>
  <c r="H11" i="7"/>
  <c r="K11" i="7"/>
  <c r="N11" i="7"/>
  <c r="G11" i="6"/>
  <c r="B8" i="6"/>
  <c r="D8" i="6" s="1"/>
  <c r="D10" i="6"/>
  <c r="D10" i="5"/>
  <c r="B8" i="5"/>
  <c r="G8" i="5" s="1"/>
  <c r="G11" i="5"/>
  <c r="B8" i="4"/>
  <c r="D8" i="4" s="1"/>
  <c r="G11" i="4"/>
  <c r="D10" i="4"/>
  <c r="H7" i="8" l="1"/>
  <c r="N7" i="8"/>
  <c r="E8" i="7"/>
  <c r="G8" i="6"/>
  <c r="D8" i="5"/>
  <c r="G8" i="4"/>
  <c r="W9" i="3" l="1"/>
  <c r="S9" i="3"/>
  <c r="O9" i="3"/>
  <c r="K9" i="3"/>
  <c r="G9" i="3"/>
  <c r="C9" i="3"/>
  <c r="W8" i="3"/>
  <c r="S8" i="3"/>
  <c r="O8" i="3"/>
  <c r="O6" i="3" s="1"/>
  <c r="K8" i="3"/>
  <c r="G8" i="3"/>
  <c r="C8" i="3"/>
  <c r="Y6" i="3"/>
  <c r="X6" i="3"/>
  <c r="U6" i="3"/>
  <c r="T6" i="3"/>
  <c r="Q6" i="3"/>
  <c r="P6" i="3"/>
  <c r="M6" i="3"/>
  <c r="L6" i="3"/>
  <c r="I6" i="3"/>
  <c r="H6" i="3"/>
  <c r="G6" i="3"/>
  <c r="E6" i="3"/>
  <c r="D6" i="3"/>
  <c r="W6" i="3" l="1"/>
  <c r="S6" i="3"/>
  <c r="B8" i="3"/>
  <c r="K6" i="3"/>
  <c r="B9" i="3"/>
  <c r="C6" i="3"/>
  <c r="B6" i="3" l="1"/>
  <c r="H9" i="9"/>
  <c r="H8" i="9"/>
  <c r="H6" i="9"/>
  <c r="F6" i="9"/>
  <c r="G8" i="9" s="1"/>
  <c r="P6" i="1"/>
  <c r="P9" i="1"/>
  <c r="P8" i="1"/>
  <c r="O9" i="1"/>
  <c r="O8" i="1"/>
  <c r="N6" i="1"/>
  <c r="G9" i="9" l="1"/>
</calcChain>
</file>

<file path=xl/sharedStrings.xml><?xml version="1.0" encoding="utf-8"?>
<sst xmlns="http://schemas.openxmlformats.org/spreadsheetml/2006/main" count="183" uniqueCount="97">
  <si>
    <r>
      <t>Instrucción básica</t>
    </r>
    <r>
      <rPr>
        <vertAlign val="superscript"/>
        <sz val="10"/>
        <rFont val="Helv"/>
        <family val="2"/>
      </rPr>
      <t>1</t>
    </r>
  </si>
  <si>
    <r>
      <t>Total</t>
    </r>
    <r>
      <rPr>
        <vertAlign val="superscript"/>
        <sz val="10"/>
        <rFont val="Helv"/>
        <family val="2"/>
      </rPr>
      <t>2</t>
    </r>
  </si>
  <si>
    <t>1/ Población con por lo menos un año aprobado del nivel de instrucción correspondiente.</t>
  </si>
  <si>
    <t>Cuadro 7. Población de 15 años y más hablante de alguna lengua indígena por agrupación lingüística de</t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</si>
  <si>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</si>
  <si>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</si>
  <si>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</si>
  <si>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</si>
  <si>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 xml:space="preserve"> la familia Totonaco-tepehua según niveles de instrucción¹ básica, media superior y superior</t>
  </si>
  <si>
    <t>VII. Agrupaciones lingüísticas de la familia  Totonaco-tepehua</t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</si>
  <si>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</si>
  <si>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</si>
  <si>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</si>
  <si>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>por agrupación lingüística de la familia Totonaco-tepehua según nivel de instrucción básica,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</si>
  <si>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</si>
  <si>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</si>
  <si>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 xml:space="preserve">hombres </t>
  </si>
  <si>
    <r>
      <t>Total</t>
    </r>
    <r>
      <rPr>
        <vertAlign val="superscript"/>
        <sz val="10"/>
        <rFont val="Helv"/>
        <family val="2"/>
      </rPr>
      <t>1</t>
    </r>
  </si>
  <si>
    <t>Condición de bilingüismo lengua indígena-español</t>
  </si>
  <si>
    <t>Habla sólo lengua indígena</t>
  </si>
  <si>
    <t>Habla también español</t>
  </si>
  <si>
    <t>por agrupación lingüística de la familia Totonaco-tepehua según bilingüismo lengua indígena-español</t>
  </si>
  <si>
    <t>por agrupación lingüística de la familia Totonaco-tepehua según asistencia escolar</t>
  </si>
  <si>
    <t>por agrupación lingüística de la familia Totonaco-tepehua según condición de alfabetismo</t>
  </si>
  <si>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</si>
  <si>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t>VII. Agrupaciones lingüísticas de la familia Totonaco-tepehua</t>
  </si>
  <si>
    <t xml:space="preserve">Total </t>
  </si>
  <si>
    <t xml:space="preserve">% </t>
  </si>
  <si>
    <t xml:space="preserve">%  </t>
  </si>
  <si>
    <t>Total</t>
  </si>
  <si>
    <t>totonaco</t>
  </si>
  <si>
    <t>tepehua</t>
  </si>
  <si>
    <t xml:space="preserve">Total por agrupaciones </t>
  </si>
  <si>
    <t>De 5 a 14</t>
  </si>
  <si>
    <t>De 15 a 24</t>
  </si>
  <si>
    <t>De 25 a 34</t>
  </si>
  <si>
    <t>De 35 a 54</t>
  </si>
  <si>
    <t>hombres</t>
  </si>
  <si>
    <t>mujeres</t>
  </si>
  <si>
    <t>Total¹</t>
  </si>
  <si>
    <t>%</t>
  </si>
  <si>
    <t>Asistencia escolar en población de 6 a 14 años</t>
  </si>
  <si>
    <t>Asiste</t>
  </si>
  <si>
    <t>No asiste</t>
  </si>
  <si>
    <t>Alfabetismo en población de 15 años y más</t>
  </si>
  <si>
    <t xml:space="preserve">Alfabeta </t>
  </si>
  <si>
    <t xml:space="preserve">Analfabeta </t>
  </si>
  <si>
    <t>Tema: Distribución de la población</t>
  </si>
  <si>
    <t xml:space="preserve">Tema: Bilingüismo-monolingüismo </t>
  </si>
  <si>
    <t>Tema: Educación</t>
  </si>
  <si>
    <t>Sin instrucción</t>
  </si>
  <si>
    <t>Preescolar</t>
  </si>
  <si>
    <t>Primaria</t>
  </si>
  <si>
    <t>Secundaria</t>
  </si>
  <si>
    <t>VII. Agrupaciones lingüísticas  de la familia Totonaco-tepehua</t>
  </si>
  <si>
    <r>
      <rPr>
        <sz val="10"/>
        <color indexed="8"/>
        <rFont val="Helv"/>
        <family val="2"/>
      </rPr>
      <t>tepehua</t>
    </r>
  </si>
  <si>
    <r>
      <rPr>
        <sz val="10"/>
        <color indexed="8"/>
        <rFont val="Helv"/>
        <family val="2"/>
      </rPr>
      <t>totonaco</t>
    </r>
  </si>
  <si>
    <t xml:space="preserve">Cuadro 4. Población de 6 a 14 años hablante de alguna lengua indígena </t>
  </si>
  <si>
    <t xml:space="preserve">Cuadro 5. Población de 15 años y más hablante de alguna lengua indígena </t>
  </si>
  <si>
    <t>Cuadro 6. Población de 6 a 14 años hablante de alguna lengua indígena</t>
  </si>
  <si>
    <t>Cuadro 7. Población de 15 años y más hablante de alguna lengua indígena</t>
  </si>
  <si>
    <t>Total
5 años y más</t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</si>
  <si>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</si>
  <si>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</si>
  <si>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</si>
  <si>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t>Total
3 años y más</t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</si>
  <si>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</si>
  <si>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3/  Porcentaje con respecto al total de la población de 5 años y más hablante de alguna lengua indígena nacional para el año 2010 (6,695,228 hablantes)</t>
  </si>
  <si>
    <t>De 3 y 4 años</t>
  </si>
  <si>
    <t>De 55 y más</t>
  </si>
  <si>
    <t>Cuadro 2. Población de 3 años y más hablante de alguna lengua indígena por agrupación lingüística de la familia Totonaco-tepehua según grandes grupos de edad y sexo</t>
  </si>
  <si>
    <t xml:space="preserve">Cuadro 3. Población de 3 años y más hablante de alguna lengua indígena </t>
  </si>
  <si>
    <t>Cuadro 2. Población de 3 años y más hablante de alguna lengua indígena por agrupación lingüística de la familia Totonaco-tepehua según grandes grupos de</t>
  </si>
  <si>
    <t>Fuente: Estimación del INALI con base en el XII Censo General de Población y Vivienda, INEGI, 2000; II Conteo de Población y Vivienda, INEGI, 2005; Censo de Población y Vivienda, INEGI 2010; Encuesta Intercensal, INEGI, 2015; Catálogo de las Lenguas Indígenas Nacionales, INALI, 2008.</t>
  </si>
  <si>
    <t>4/  Porcentaje con respecto al total de la población de 5 años y más hablante de alguna lengua indígena nacional para el año 2015 (7,173,534 hablantes)</t>
  </si>
  <si>
    <t>2000, 2005, 2010 y 2015</t>
  </si>
  <si>
    <t>Cuadro 1A. Población de 5 años y más hablante de alguna lengua indígena por agrupación lingüística de la familia Totonaco-tepehua</t>
  </si>
  <si>
    <t>1/  Porcentaje con respecto al total de la población de 3 años y más hablante de alguna lengua indígena nacional para el año 2010 (6,913,362 hablantes)</t>
  </si>
  <si>
    <t>1/  Porcentaje con respecto al total de la población de 3 años y más hablante de alguna lengua indígena nacional para el año 2015 (7,382,785 hablantes)</t>
  </si>
  <si>
    <t>Cuadro 1B. Población de 3 años y más hablante de alguna lengua indígena por agrupación lingüística de la familia Totonaco-tepehua</t>
  </si>
  <si>
    <t>Fuente: Estimación del INALI con base en el Censo de Población y Vivienda, INEGI 2010; Encuesta Intercensal, INEGI, 2015; Catálogo de las Lenguas Indígenas Nacionales, INALI, 2008.</t>
  </si>
  <si>
    <t>Fuente: Estimación del INALI con base en los datos de la Encuesta Intercensal, INEGI, 2015, y el Catálogo de las Lenguas Indígenas Nacionales, INALI, 2008.</t>
  </si>
  <si>
    <t>1/ No se incluyen quienes no especificaron su condición de hablar español  (5,151 hablantes para esta familia lingüística).</t>
  </si>
  <si>
    <t>1/ No se incluyen quienes no especificaron su condición de asistencia escolar  (23 hablantes para esta familia lingüística).</t>
  </si>
  <si>
    <t>1/ No se incluyen quienes no especificaron su condición de alfabetismo (2,255 hablantes para esta familia lingüística).</t>
  </si>
  <si>
    <t>2/ No se incluyen quienes no especificaron su nivel de instrucción (78 hablantes para esta familia lingüística).</t>
  </si>
  <si>
    <t>2/ No se incluyen quienes no especificaron su nivel de instrucción (200 hablantes para esta familia lingüística).</t>
  </si>
  <si>
    <t>2010 y 2015</t>
  </si>
  <si>
    <t>Información básica de la familia Totonaco-tepehua, 2015.</t>
  </si>
  <si>
    <t>edad y sexo, 2015.</t>
  </si>
  <si>
    <t>por agrupación lingüística de la familia Totonaco-tepehua según bilingüismo lengua indígena-español, 2015.</t>
  </si>
  <si>
    <t>por agrupación lingüística de la familia Totonaco-tepehua según asistencia escolar, 2015.</t>
  </si>
  <si>
    <t>por agrupación lingüística de la familia Totonaco-tepehua según condición de alfabetismo, 2015.</t>
  </si>
  <si>
    <t>por agrupación lingüística de la familia Totonaco-tepehua según nivel de instrucción básica, 2015.</t>
  </si>
  <si>
    <t>por agrupación lingüística de la familia Totonaco-tepehua según niveles de instrucción básica, media superior y superior, 2015.</t>
  </si>
  <si>
    <t>Cuadro 1A. Población de 5 años y más hablante de alguna lengua indígena por agrupación lingüística de la familia Totonaco-tepehua, comparativo 2000, 2005, 2010 y 2015.</t>
  </si>
  <si>
    <t>Cuadro 1B. Población de 3 años y más hablante de alguna lengua indígena por agrupación lingüística de la familia Totonaco-tepehua, comparativo 2010 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</si>
</sst>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###"/>
    <numFmt numFmtId="166" formatCode="0.0"/>
    <numFmt numFmtId="167" formatCode="_(* #,##0_);_(* \(#,##0\);_(* &quot;-&quot;??_);_(@_)"/>
    <numFmt numFmtId="168" formatCode="0.000"/>
    <numFmt numFmtId="170" formatCode="0.00000"/>
  </numFmts>
  <fonts count="2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Helv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sz val="10"/>
      <color indexed="8"/>
      <name val="Calibri"/>
      <family val="2"/>
    </font>
    <font>
      <sz val="10"/>
      <name val="Helv"/>
      <family val="2"/>
    </font>
    <font>
      <sz val="10"/>
      <color indexed="8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b/>
      <sz val="10"/>
      <color indexed="8"/>
      <name val="Helv"/>
      <family val="2"/>
    </font>
    <font>
      <sz val="8"/>
      <color indexed="8"/>
      <name val="Helv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sz val="11"/>
      <color indexed="8"/>
      <name val="Calibri"/>
      <family val="2"/>
    </font>
    <font>
      <vertAlign val="superscript"/>
      <sz val="10"/>
      <name val="Helv"/>
      <family val="2"/>
    </font>
    <font>
      <vertAlign val="superscript"/>
      <sz val="10"/>
      <color indexed="8"/>
      <name val="Helv"/>
      <family val="2"/>
    </font>
    <font>
      <sz val="8"/>
      <name val="Verdana"/>
      <family val="2"/>
    </font>
    <font>
      <sz val="11"/>
      <color indexed="8"/>
      <name val="Calibri"/>
      <family val="2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01">
    <xf numFmtId="0" fontId="0" fillId="0" borderId="0" xfId="0"/>
    <xf numFmtId="0" fontId="7" fillId="0" borderId="0" xfId="0" applyFont="1"/>
    <xf numFmtId="0" fontId="7" fillId="0" borderId="0" xfId="0" applyFont="1" applyFill="1"/>
    <xf numFmtId="0" fontId="16" fillId="0" borderId="0" xfId="0" applyFont="1" applyFill="1" applyAlignment="1">
      <alignment vertical="center"/>
    </xf>
    <xf numFmtId="0" fontId="0" fillId="0" borderId="0" xfId="0" applyFill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41" fontId="7" fillId="2" borderId="0" xfId="0" applyNumberFormat="1" applyFont="1" applyFill="1"/>
    <xf numFmtId="41" fontId="18" fillId="2" borderId="0" xfId="0" applyNumberFormat="1" applyFont="1" applyFill="1" applyBorder="1" applyAlignment="1">
      <alignment vertical="center"/>
    </xf>
    <xf numFmtId="41" fontId="18" fillId="2" borderId="2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11" fillId="2" borderId="1" xfId="5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49" fontId="11" fillId="2" borderId="0" xfId="5" applyNumberFormat="1" applyFont="1" applyFill="1" applyBorder="1" applyAlignment="1">
      <alignment horizontal="center" vertical="center" wrapText="1"/>
    </xf>
    <xf numFmtId="49" fontId="11" fillId="2" borderId="4" xfId="5" applyNumberFormat="1" applyFont="1" applyFill="1" applyBorder="1" applyAlignment="1">
      <alignment horizontal="center" vertical="center" wrapText="1"/>
    </xf>
    <xf numFmtId="49" fontId="11" fillId="2" borderId="5" xfId="5" applyNumberFormat="1" applyFont="1" applyFill="1" applyBorder="1" applyAlignment="1">
      <alignment horizontal="center" vertical="center" wrapText="1"/>
    </xf>
    <xf numFmtId="49" fontId="11" fillId="2" borderId="2" xfId="5" applyNumberFormat="1" applyFont="1" applyFill="1" applyBorder="1" applyAlignment="1">
      <alignment horizontal="center" vertical="center" wrapText="1"/>
    </xf>
    <xf numFmtId="49" fontId="11" fillId="2" borderId="2" xfId="5" applyNumberFormat="1" applyFont="1" applyFill="1" applyBorder="1" applyAlignment="1">
      <alignment vertical="center" wrapText="1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/>
    <xf numFmtId="0" fontId="7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1" fontId="8" fillId="2" borderId="0" xfId="0" applyNumberFormat="1" applyFont="1" applyFill="1"/>
    <xf numFmtId="41" fontId="17" fillId="2" borderId="3" xfId="0" applyNumberFormat="1" applyFont="1" applyFill="1" applyBorder="1" applyAlignment="1">
      <alignment horizontal="right" vertical="center"/>
    </xf>
    <xf numFmtId="166" fontId="9" fillId="2" borderId="3" xfId="5" applyNumberFormat="1" applyFont="1" applyFill="1" applyBorder="1" applyAlignment="1">
      <alignment horizontal="center" vertical="center"/>
    </xf>
    <xf numFmtId="1" fontId="9" fillId="2" borderId="0" xfId="5" applyNumberFormat="1" applyFont="1" applyFill="1" applyBorder="1" applyAlignment="1">
      <alignment horizontal="center" vertical="center"/>
    </xf>
    <xf numFmtId="41" fontId="17" fillId="2" borderId="0" xfId="0" applyNumberFormat="1" applyFont="1" applyFill="1" applyBorder="1" applyAlignment="1">
      <alignment horizontal="right" vertical="center"/>
    </xf>
    <xf numFmtId="166" fontId="9" fillId="2" borderId="0" xfId="5" applyNumberFormat="1" applyFont="1" applyFill="1" applyBorder="1" applyAlignment="1">
      <alignment horizontal="center" vertical="center"/>
    </xf>
    <xf numFmtId="41" fontId="8" fillId="2" borderId="0" xfId="0" applyNumberFormat="1" applyFont="1" applyFill="1" applyBorder="1"/>
    <xf numFmtId="0" fontId="18" fillId="2" borderId="0" xfId="0" applyFont="1" applyFill="1" applyBorder="1" applyAlignment="1">
      <alignment horizontal="left" vertical="top" wrapText="1"/>
    </xf>
    <xf numFmtId="41" fontId="7" fillId="2" borderId="0" xfId="0" applyNumberFormat="1" applyFont="1" applyFill="1" applyBorder="1"/>
    <xf numFmtId="41" fontId="18" fillId="2" borderId="0" xfId="0" applyNumberFormat="1" applyFont="1" applyFill="1" applyBorder="1" applyAlignment="1">
      <alignment horizontal="right" vertical="center"/>
    </xf>
    <xf numFmtId="166" fontId="11" fillId="2" borderId="0" xfId="5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top" wrapText="1"/>
    </xf>
    <xf numFmtId="41" fontId="7" fillId="2" borderId="2" xfId="0" applyNumberFormat="1" applyFont="1" applyFill="1" applyBorder="1"/>
    <xf numFmtId="41" fontId="18" fillId="2" borderId="2" xfId="0" applyNumberFormat="1" applyFont="1" applyFill="1" applyBorder="1" applyAlignment="1">
      <alignment horizontal="right" vertical="center"/>
    </xf>
    <xf numFmtId="166" fontId="11" fillId="2" borderId="2" xfId="5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/>
    <xf numFmtId="41" fontId="8" fillId="2" borderId="3" xfId="0" applyNumberFormat="1" applyFont="1" applyFill="1" applyBorder="1" applyAlignment="1">
      <alignment horizontal="center"/>
    </xf>
    <xf numFmtId="41" fontId="8" fillId="2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49" fontId="8" fillId="2" borderId="0" xfId="0" applyNumberFormat="1" applyFont="1" applyFill="1" applyBorder="1"/>
    <xf numFmtId="2" fontId="8" fillId="2" borderId="0" xfId="0" applyNumberFormat="1" applyFont="1" applyFill="1" applyBorder="1" applyAlignment="1">
      <alignment horizontal="center"/>
    </xf>
    <xf numFmtId="41" fontId="7" fillId="2" borderId="0" xfId="0" applyNumberFormat="1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41" fontId="8" fillId="2" borderId="2" xfId="0" applyNumberFormat="1" applyFont="1" applyFill="1" applyBorder="1" applyAlignment="1">
      <alignment horizontal="center"/>
    </xf>
    <xf numFmtId="41" fontId="7" fillId="2" borderId="2" xfId="0" applyNumberFormat="1" applyFont="1" applyFill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13" fillId="2" borderId="0" xfId="0" applyFont="1" applyFill="1" applyBorder="1"/>
    <xf numFmtId="41" fontId="15" fillId="2" borderId="3" xfId="0" applyNumberFormat="1" applyFont="1" applyFill="1" applyBorder="1" applyAlignment="1">
      <alignment horizontal="right" vertical="center"/>
    </xf>
    <xf numFmtId="41" fontId="15" fillId="2" borderId="0" xfId="0" applyNumberFormat="1" applyFont="1" applyFill="1" applyBorder="1" applyAlignment="1">
      <alignment horizontal="right" vertical="center"/>
    </xf>
    <xf numFmtId="41" fontId="11" fillId="2" borderId="0" xfId="4" applyNumberFormat="1" applyFont="1" applyFill="1" applyBorder="1" applyAlignment="1">
      <alignment horizontal="right" vertical="center"/>
    </xf>
    <xf numFmtId="41" fontId="12" fillId="2" borderId="0" xfId="0" applyNumberFormat="1" applyFont="1" applyFill="1" applyBorder="1" applyAlignment="1">
      <alignment horizontal="right" vertical="center"/>
    </xf>
    <xf numFmtId="41" fontId="12" fillId="2" borderId="2" xfId="0" applyNumberFormat="1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41" fontId="15" fillId="2" borderId="0" xfId="2" applyNumberFormat="1" applyFont="1" applyFill="1" applyBorder="1" applyAlignment="1">
      <alignment horizontal="right" vertical="center"/>
    </xf>
    <xf numFmtId="41" fontId="15" fillId="2" borderId="3" xfId="2" applyNumberFormat="1" applyFont="1" applyFill="1" applyBorder="1" applyAlignment="1">
      <alignment horizontal="right" vertical="center"/>
    </xf>
    <xf numFmtId="41" fontId="12" fillId="2" borderId="0" xfId="2" applyNumberFormat="1" applyFont="1" applyFill="1" applyBorder="1" applyAlignment="1">
      <alignment horizontal="right" vertical="center"/>
    </xf>
    <xf numFmtId="41" fontId="12" fillId="2" borderId="2" xfId="2" applyNumberFormat="1" applyFont="1" applyFill="1" applyBorder="1" applyAlignment="1">
      <alignment horizontal="right" vertical="center"/>
    </xf>
    <xf numFmtId="41" fontId="9" fillId="2" borderId="0" xfId="4" applyNumberFormat="1" applyFont="1" applyFill="1" applyAlignment="1">
      <alignment horizontal="right" vertical="center"/>
    </xf>
    <xf numFmtId="41" fontId="11" fillId="2" borderId="2" xfId="4" applyNumberFormat="1" applyFont="1" applyFill="1" applyBorder="1" applyAlignment="1">
      <alignment horizontal="right" vertical="center"/>
    </xf>
    <xf numFmtId="165" fontId="18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41" fontId="11" fillId="2" borderId="3" xfId="6" applyNumberFormat="1" applyFont="1" applyFill="1" applyBorder="1" applyAlignment="1">
      <alignment horizontal="center" vertical="center"/>
    </xf>
    <xf numFmtId="41" fontId="7" fillId="2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3" fillId="2" borderId="3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166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166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41" fontId="7" fillId="2" borderId="0" xfId="0" applyNumberFormat="1" applyFont="1" applyFill="1" applyAlignment="1">
      <alignment vertical="center"/>
    </xf>
    <xf numFmtId="41" fontId="9" fillId="2" borderId="0" xfId="0" applyNumberFormat="1" applyFont="1" applyFill="1" applyBorder="1" applyAlignment="1">
      <alignment vertical="center"/>
    </xf>
    <xf numFmtId="41" fontId="18" fillId="2" borderId="0" xfId="0" applyNumberFormat="1" applyFont="1" applyFill="1" applyBorder="1" applyAlignment="1">
      <alignment vertical="center" wrapText="1"/>
    </xf>
    <xf numFmtId="41" fontId="11" fillId="2" borderId="0" xfId="0" applyNumberFormat="1" applyFont="1" applyFill="1" applyBorder="1" applyAlignment="1">
      <alignment vertical="center"/>
    </xf>
    <xf numFmtId="41" fontId="18" fillId="2" borderId="2" xfId="0" applyNumberFormat="1" applyFont="1" applyFill="1" applyBorder="1" applyAlignment="1">
      <alignment vertical="center" wrapText="1"/>
    </xf>
    <xf numFmtId="41" fontId="11" fillId="2" borderId="2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9" fillId="2" borderId="3" xfId="4" applyNumberFormat="1" applyFont="1" applyFill="1" applyBorder="1" applyAlignment="1">
      <alignment horizontal="left" vertical="center"/>
    </xf>
    <xf numFmtId="41" fontId="15" fillId="2" borderId="3" xfId="0" applyNumberFormat="1" applyFont="1" applyFill="1" applyBorder="1" applyAlignment="1">
      <alignment vertical="center"/>
    </xf>
    <xf numFmtId="166" fontId="15" fillId="2" borderId="3" xfId="0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49" fontId="9" fillId="2" borderId="0" xfId="4" applyNumberFormat="1" applyFont="1" applyFill="1" applyBorder="1" applyAlignment="1">
      <alignment horizontal="left" vertical="center"/>
    </xf>
    <xf numFmtId="41" fontId="15" fillId="2" borderId="0" xfId="0" applyNumberFormat="1" applyFont="1" applyFill="1" applyBorder="1" applyAlignment="1">
      <alignment vertical="center"/>
    </xf>
    <xf numFmtId="166" fontId="15" fillId="2" borderId="0" xfId="0" applyNumberFormat="1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horizontal="center" vertical="center"/>
    </xf>
    <xf numFmtId="41" fontId="7" fillId="2" borderId="2" xfId="0" applyNumberFormat="1" applyFont="1" applyFill="1" applyBorder="1" applyAlignment="1">
      <alignment horizontal="right" vertical="center"/>
    </xf>
    <xf numFmtId="166" fontId="7" fillId="2" borderId="2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41" fontId="0" fillId="2" borderId="0" xfId="0" applyNumberForma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41" fontId="7" fillId="2" borderId="0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67" fontId="0" fillId="2" borderId="0" xfId="1" applyNumberFormat="1" applyFont="1" applyFill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49" fontId="11" fillId="2" borderId="5" xfId="3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41" fontId="7" fillId="2" borderId="0" xfId="0" applyNumberFormat="1" applyFont="1" applyFill="1" applyBorder="1" applyAlignment="1">
      <alignment vertical="center"/>
    </xf>
    <xf numFmtId="41" fontId="7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>
      <alignment horizontal="left" vertical="center" wrapText="1"/>
    </xf>
    <xf numFmtId="41" fontId="8" fillId="2" borderId="0" xfId="0" applyNumberFormat="1" applyFont="1" applyFill="1" applyAlignment="1">
      <alignment vertical="center"/>
    </xf>
    <xf numFmtId="41" fontId="8" fillId="2" borderId="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 wrapText="1"/>
    </xf>
    <xf numFmtId="41" fontId="8" fillId="2" borderId="0" xfId="0" applyNumberFormat="1" applyFont="1" applyFill="1" applyBorder="1" applyAlignment="1">
      <alignment vertical="center"/>
    </xf>
    <xf numFmtId="0" fontId="18" fillId="2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41" fontId="0" fillId="2" borderId="0" xfId="0" applyNumberFormat="1" applyFont="1" applyFill="1" applyAlignment="1">
      <alignment vertical="center"/>
    </xf>
    <xf numFmtId="41" fontId="13" fillId="2" borderId="3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1" fontId="11" fillId="2" borderId="1" xfId="6" applyNumberFormat="1" applyFont="1" applyFill="1" applyBorder="1" applyAlignment="1">
      <alignment horizontal="center" vertical="center"/>
    </xf>
    <xf numFmtId="41" fontId="11" fillId="2" borderId="3" xfId="0" applyNumberFormat="1" applyFont="1" applyFill="1" applyBorder="1" applyAlignment="1">
      <alignment horizontal="center" vertical="center" wrapText="1"/>
    </xf>
    <xf numFmtId="41" fontId="11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11" fillId="2" borderId="3" xfId="3" applyNumberFormat="1" applyFont="1" applyFill="1" applyBorder="1" applyAlignment="1">
      <alignment horizontal="center" vertical="center" wrapText="1"/>
    </xf>
    <xf numFmtId="49" fontId="11" fillId="2" borderId="0" xfId="3" applyNumberFormat="1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49" fontId="11" fillId="2" borderId="8" xfId="3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3" xfId="5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 wrapText="1"/>
    </xf>
    <xf numFmtId="49" fontId="11" fillId="2" borderId="8" xfId="5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8" fontId="15" fillId="2" borderId="0" xfId="0" applyNumberFormat="1" applyFont="1" applyFill="1" applyBorder="1" applyAlignment="1">
      <alignment horizontal="center" vertical="center"/>
    </xf>
    <xf numFmtId="170" fontId="7" fillId="2" borderId="0" xfId="0" applyNumberFormat="1" applyFont="1" applyFill="1" applyBorder="1" applyAlignment="1">
      <alignment horizontal="center" vertical="center"/>
    </xf>
    <xf numFmtId="168" fontId="7" fillId="2" borderId="2" xfId="0" applyNumberFormat="1" applyFont="1" applyFill="1" applyBorder="1" applyAlignment="1">
      <alignment horizontal="center" vertical="center"/>
    </xf>
    <xf numFmtId="166" fontId="0" fillId="2" borderId="0" xfId="0" applyNumberFormat="1" applyFill="1" applyAlignment="1">
      <alignment vertical="center"/>
    </xf>
  </cellXfs>
  <cellStyles count="7">
    <cellStyle name="Millares" xfId="1" builtinId="3"/>
    <cellStyle name="Moneda" xfId="2" builtinId="4"/>
    <cellStyle name="Normal" xfId="0" builtinId="0"/>
    <cellStyle name="Normal_asistencia escolar y alfabetism" xfId="3"/>
    <cellStyle name="Normal_c2.raw" xfId="4"/>
    <cellStyle name="Normal_Hoja1" xfId="5"/>
    <cellStyle name="Normal_Hoja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/>
  </sheetViews>
  <sheetFormatPr baseColWidth="10" defaultRowHeight="15" x14ac:dyDescent="0.25"/>
  <cols>
    <col min="1" max="1" width="3.42578125" style="2" customWidth="1"/>
    <col min="2" max="2" width="4.42578125" style="2" customWidth="1"/>
    <col min="3" max="13" width="10.85546875" style="2" customWidth="1"/>
    <col min="14" max="18" width="10.85546875" style="13" customWidth="1"/>
  </cols>
  <sheetData>
    <row r="1" spans="1:13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6" t="s">
        <v>88</v>
      </c>
      <c r="B2" s="7"/>
      <c r="C2" s="7"/>
      <c r="D2" s="7"/>
      <c r="E2" s="7"/>
      <c r="F2" s="7"/>
      <c r="G2" s="7"/>
      <c r="H2" s="7"/>
      <c r="I2" s="7"/>
      <c r="J2" s="7"/>
      <c r="K2" s="7"/>
      <c r="L2" s="5"/>
      <c r="M2" s="5"/>
    </row>
    <row r="3" spans="1:13" x14ac:dyDescent="0.25">
      <c r="A3" s="7"/>
      <c r="B3" s="8"/>
      <c r="C3" s="6"/>
      <c r="D3" s="6"/>
      <c r="E3" s="6"/>
      <c r="F3" s="6"/>
      <c r="G3" s="7"/>
      <c r="H3" s="7"/>
      <c r="I3" s="7"/>
      <c r="J3" s="7"/>
      <c r="K3" s="7"/>
      <c r="L3" s="5"/>
      <c r="M3" s="5"/>
    </row>
    <row r="4" spans="1:13" x14ac:dyDescent="0.25">
      <c r="A4" s="6" t="s">
        <v>47</v>
      </c>
      <c r="B4" s="9"/>
      <c r="C4" s="6"/>
      <c r="D4" s="7"/>
      <c r="E4" s="6"/>
      <c r="F4" s="6"/>
      <c r="G4" s="7"/>
      <c r="H4" s="7"/>
      <c r="I4" s="7"/>
      <c r="J4" s="7"/>
      <c r="K4" s="7"/>
      <c r="L4" s="5"/>
      <c r="M4" s="5"/>
    </row>
    <row r="5" spans="1:13" x14ac:dyDescent="0.25">
      <c r="A5" s="7"/>
      <c r="B5" s="8" t="s">
        <v>95</v>
      </c>
      <c r="C5" s="8"/>
      <c r="D5" s="8"/>
      <c r="E5" s="8"/>
      <c r="F5" s="8"/>
      <c r="G5" s="7"/>
      <c r="H5" s="7"/>
      <c r="I5" s="7"/>
      <c r="J5" s="7"/>
      <c r="K5" s="7"/>
      <c r="L5" s="5"/>
      <c r="M5" s="5"/>
    </row>
    <row r="6" spans="1:13" x14ac:dyDescent="0.25">
      <c r="A6" s="7"/>
      <c r="B6" s="8" t="s">
        <v>96</v>
      </c>
      <c r="C6" s="8"/>
      <c r="D6" s="8"/>
      <c r="E6" s="8"/>
      <c r="F6" s="8"/>
      <c r="G6" s="7"/>
      <c r="H6" s="7"/>
      <c r="I6" s="7"/>
      <c r="J6" s="7"/>
      <c r="K6" s="7"/>
      <c r="L6" s="5"/>
      <c r="M6" s="5"/>
    </row>
    <row r="7" spans="1:13" x14ac:dyDescent="0.25">
      <c r="A7" s="7"/>
      <c r="B7" s="8" t="s">
        <v>72</v>
      </c>
      <c r="C7" s="10"/>
      <c r="D7" s="8"/>
      <c r="E7" s="8"/>
      <c r="F7" s="8"/>
      <c r="G7" s="7"/>
      <c r="H7" s="7"/>
      <c r="I7" s="7"/>
      <c r="J7" s="7"/>
      <c r="K7" s="7"/>
      <c r="L7" s="5"/>
      <c r="M7" s="5"/>
    </row>
    <row r="8" spans="1:13" x14ac:dyDescent="0.25">
      <c r="A8" s="7"/>
      <c r="B8" s="7"/>
      <c r="C8" s="8" t="s">
        <v>89</v>
      </c>
      <c r="D8" s="8"/>
      <c r="E8" s="8"/>
      <c r="F8" s="8"/>
      <c r="G8" s="7"/>
      <c r="H8" s="7"/>
      <c r="I8" s="7"/>
      <c r="J8" s="7"/>
      <c r="K8" s="7"/>
      <c r="L8" s="5"/>
      <c r="M8" s="5"/>
    </row>
    <row r="9" spans="1:13" x14ac:dyDescent="0.25">
      <c r="A9" s="7"/>
      <c r="B9" s="7"/>
      <c r="C9" s="8"/>
      <c r="D9" s="8"/>
      <c r="E9" s="8"/>
      <c r="F9" s="8"/>
      <c r="G9" s="7"/>
      <c r="H9" s="7"/>
      <c r="I9" s="7"/>
      <c r="J9" s="7"/>
      <c r="K9" s="7"/>
      <c r="L9" s="5"/>
      <c r="M9" s="5"/>
    </row>
    <row r="10" spans="1:13" x14ac:dyDescent="0.25">
      <c r="A10" s="11" t="s">
        <v>48</v>
      </c>
      <c r="B10" s="9"/>
      <c r="C10" s="9"/>
      <c r="D10" s="9"/>
      <c r="E10" s="8"/>
      <c r="F10" s="8"/>
      <c r="G10" s="7"/>
      <c r="H10" s="7"/>
      <c r="I10" s="7"/>
      <c r="J10" s="7"/>
      <c r="K10" s="7"/>
      <c r="L10" s="5"/>
      <c r="M10" s="5"/>
    </row>
    <row r="11" spans="1:13" x14ac:dyDescent="0.25">
      <c r="A11" s="7"/>
      <c r="B11" s="10" t="s">
        <v>71</v>
      </c>
      <c r="C11" s="7"/>
      <c r="D11" s="7"/>
      <c r="E11" s="7"/>
      <c r="F11" s="7"/>
      <c r="G11" s="7"/>
      <c r="H11" s="7"/>
      <c r="I11" s="7"/>
      <c r="J11" s="7"/>
      <c r="K11" s="7"/>
      <c r="L11" s="5"/>
      <c r="M11" s="5"/>
    </row>
    <row r="12" spans="1:13" x14ac:dyDescent="0.25">
      <c r="A12" s="10"/>
      <c r="B12" s="7"/>
      <c r="C12" s="10" t="s">
        <v>90</v>
      </c>
      <c r="D12" s="7"/>
      <c r="E12" s="7"/>
      <c r="F12" s="7"/>
      <c r="G12" s="7"/>
      <c r="H12" s="7"/>
      <c r="I12" s="7"/>
      <c r="J12" s="7"/>
      <c r="K12" s="7"/>
      <c r="L12" s="5"/>
      <c r="M12" s="5"/>
    </row>
    <row r="13" spans="1:13" x14ac:dyDescent="0.25">
      <c r="A13" s="10"/>
      <c r="B13" s="7"/>
      <c r="C13" s="10"/>
      <c r="D13" s="7"/>
      <c r="E13" s="7"/>
      <c r="F13" s="7"/>
      <c r="G13" s="7"/>
      <c r="H13" s="7"/>
      <c r="I13" s="7"/>
      <c r="J13" s="7"/>
      <c r="K13" s="7"/>
      <c r="L13" s="5"/>
      <c r="M13" s="5"/>
    </row>
    <row r="14" spans="1:13" x14ac:dyDescent="0.25">
      <c r="A14" s="6" t="s">
        <v>49</v>
      </c>
      <c r="B14" s="6"/>
      <c r="C14" s="6"/>
      <c r="D14" s="7"/>
      <c r="E14" s="7"/>
      <c r="F14" s="7"/>
      <c r="G14" s="7"/>
      <c r="H14" s="7"/>
      <c r="I14" s="7"/>
      <c r="J14" s="7"/>
      <c r="K14" s="7"/>
      <c r="L14" s="5"/>
      <c r="M14" s="5"/>
    </row>
    <row r="15" spans="1:13" x14ac:dyDescent="0.25">
      <c r="A15" s="10"/>
      <c r="B15" s="7" t="s">
        <v>57</v>
      </c>
      <c r="C15" s="8"/>
      <c r="D15" s="8"/>
      <c r="E15" s="8"/>
      <c r="F15" s="8"/>
      <c r="G15" s="7"/>
      <c r="H15" s="7"/>
      <c r="I15" s="7"/>
      <c r="J15" s="7"/>
      <c r="K15" s="7"/>
      <c r="L15" s="5"/>
      <c r="M15" s="5"/>
    </row>
    <row r="16" spans="1:13" x14ac:dyDescent="0.25">
      <c r="A16" s="7"/>
      <c r="B16" s="9"/>
      <c r="C16" s="7" t="s">
        <v>91</v>
      </c>
      <c r="D16" s="8"/>
      <c r="E16" s="8"/>
      <c r="F16" s="8"/>
      <c r="G16" s="7"/>
      <c r="H16" s="7"/>
      <c r="I16" s="7"/>
      <c r="J16" s="7"/>
      <c r="K16" s="7"/>
      <c r="L16" s="5"/>
      <c r="M16" s="5"/>
    </row>
    <row r="17" spans="1:13" x14ac:dyDescent="0.25">
      <c r="A17" s="7"/>
      <c r="B17" s="7" t="s">
        <v>58</v>
      </c>
      <c r="C17" s="9"/>
      <c r="D17" s="9"/>
      <c r="E17" s="9"/>
      <c r="F17" s="9"/>
      <c r="G17" s="7"/>
      <c r="H17" s="7"/>
      <c r="I17" s="7"/>
      <c r="J17" s="7"/>
      <c r="K17" s="7"/>
      <c r="L17" s="5"/>
      <c r="M17" s="5"/>
    </row>
    <row r="18" spans="1:13" x14ac:dyDescent="0.25">
      <c r="A18" s="7"/>
      <c r="B18" s="7"/>
      <c r="C18" s="7" t="s">
        <v>92</v>
      </c>
      <c r="D18" s="9"/>
      <c r="E18" s="9"/>
      <c r="F18" s="9"/>
      <c r="G18" s="7"/>
      <c r="H18" s="7"/>
      <c r="I18" s="7"/>
      <c r="J18" s="7"/>
      <c r="K18" s="7"/>
      <c r="L18" s="5"/>
      <c r="M18" s="5"/>
    </row>
    <row r="19" spans="1:13" x14ac:dyDescent="0.25">
      <c r="A19" s="10"/>
      <c r="B19" s="10" t="s">
        <v>59</v>
      </c>
      <c r="C19" s="7"/>
      <c r="D19" s="7"/>
      <c r="E19" s="7"/>
      <c r="F19" s="7"/>
      <c r="G19" s="7"/>
      <c r="H19" s="7"/>
      <c r="I19" s="7"/>
      <c r="J19" s="7"/>
      <c r="K19" s="7"/>
      <c r="L19" s="5"/>
      <c r="M19" s="5"/>
    </row>
    <row r="20" spans="1:13" x14ac:dyDescent="0.25">
      <c r="A20" s="7"/>
      <c r="B20" s="7"/>
      <c r="C20" s="10" t="s">
        <v>93</v>
      </c>
      <c r="D20" s="9"/>
      <c r="E20" s="9"/>
      <c r="F20" s="9"/>
      <c r="G20" s="7"/>
      <c r="H20" s="7"/>
      <c r="I20" s="7"/>
      <c r="J20" s="7"/>
      <c r="K20" s="7"/>
      <c r="L20" s="5"/>
      <c r="M20" s="5"/>
    </row>
    <row r="21" spans="1:13" x14ac:dyDescent="0.25">
      <c r="A21" s="10"/>
      <c r="B21" s="7" t="s">
        <v>60</v>
      </c>
      <c r="C21" s="8"/>
      <c r="D21" s="8"/>
      <c r="E21" s="8"/>
      <c r="F21" s="8"/>
      <c r="G21" s="7"/>
      <c r="H21" s="7"/>
      <c r="I21" s="7"/>
      <c r="J21" s="7"/>
      <c r="K21" s="7"/>
      <c r="L21" s="5"/>
      <c r="M21" s="5"/>
    </row>
    <row r="22" spans="1:13" x14ac:dyDescent="0.25">
      <c r="A22" s="7"/>
      <c r="B22" s="7"/>
      <c r="C22" s="7" t="s">
        <v>94</v>
      </c>
      <c r="D22" s="7"/>
      <c r="E22" s="7"/>
      <c r="F22" s="7"/>
      <c r="G22" s="7"/>
      <c r="H22" s="7"/>
      <c r="I22" s="7"/>
      <c r="J22" s="7"/>
      <c r="K22" s="7"/>
      <c r="L22" s="5"/>
      <c r="M22" s="5"/>
    </row>
    <row r="23" spans="1:13" x14ac:dyDescent="0.25">
      <c r="A23" s="7"/>
      <c r="B23" s="1"/>
      <c r="C23" s="1"/>
      <c r="D23" s="7"/>
      <c r="E23" s="7"/>
      <c r="F23" s="7"/>
      <c r="G23" s="7"/>
      <c r="H23" s="7"/>
      <c r="I23" s="7"/>
      <c r="J23" s="7"/>
      <c r="K23" s="7"/>
      <c r="L23" s="5"/>
      <c r="M23" s="5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5"/>
      <c r="M24" s="5"/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5"/>
      <c r="M25" s="5"/>
    </row>
    <row r="26" spans="1:1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5"/>
      <c r="M26" s="5"/>
    </row>
    <row r="27" spans="1:13" s="13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5"/>
      <c r="M27" s="5"/>
    </row>
    <row r="28" spans="1:13" s="13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5"/>
      <c r="M28" s="5"/>
    </row>
    <row r="29" spans="1:13" s="13" customForma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5"/>
      <c r="M29" s="5"/>
    </row>
    <row r="30" spans="1:13" s="13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s="13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13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13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13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13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s="13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13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s="13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s="13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s="13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s="13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s="13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s="13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</sheetData>
  <phoneticPr fontId="22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zoomScale="110" zoomScaleNormal="110" workbookViewId="0">
      <selection activeCell="A3" sqref="A3"/>
    </sheetView>
  </sheetViews>
  <sheetFormatPr baseColWidth="10" defaultRowHeight="15" x14ac:dyDescent="0.25"/>
  <cols>
    <col min="1" max="1" width="27.5703125" style="24" customWidth="1"/>
    <col min="2" max="2" width="10.85546875" style="24" customWidth="1"/>
    <col min="3" max="3" width="8.7109375" style="24" customWidth="1"/>
    <col min="4" max="4" width="14.28515625" style="24" bestFit="1" customWidth="1"/>
    <col min="5" max="5" width="1.7109375" style="24" customWidth="1"/>
    <col min="6" max="6" width="10.85546875" style="24" customWidth="1"/>
    <col min="7" max="7" width="8.7109375" style="24" customWidth="1"/>
    <col min="8" max="8" width="14.28515625" style="24" bestFit="1" customWidth="1"/>
    <col min="9" max="9" width="1.5703125" style="24" customWidth="1"/>
    <col min="10" max="10" width="10.85546875" style="24" customWidth="1"/>
    <col min="11" max="11" width="9.140625" style="25" customWidth="1"/>
    <col min="12" max="12" width="14.28515625" style="25" bestFit="1" customWidth="1"/>
    <col min="13" max="13" width="1.7109375" style="25" customWidth="1"/>
    <col min="14" max="14" width="11.42578125" style="25"/>
    <col min="15" max="15" width="8.7109375" style="25" customWidth="1"/>
    <col min="16" max="16" width="14.28515625" style="25" bestFit="1" customWidth="1"/>
    <col min="17" max="16384" width="11.42578125" style="25"/>
  </cols>
  <sheetData>
    <row r="1" spans="1:256" s="10" customFormat="1" ht="15" customHeight="1" x14ac:dyDescent="0.25">
      <c r="A1" s="9" t="s">
        <v>76</v>
      </c>
      <c r="B1" s="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56" s="10" customFormat="1" ht="15" customHeight="1" x14ac:dyDescent="0.25">
      <c r="A2" s="9" t="s">
        <v>75</v>
      </c>
      <c r="B2" s="9"/>
      <c r="C2" s="8"/>
      <c r="D2" s="8"/>
      <c r="E2" s="8"/>
      <c r="F2" s="8"/>
      <c r="G2" s="8"/>
      <c r="H2" s="8"/>
      <c r="I2" s="7"/>
      <c r="J2" s="7"/>
      <c r="K2" s="7"/>
      <c r="L2" s="7"/>
      <c r="M2" s="7"/>
      <c r="N2" s="7"/>
    </row>
    <row r="3" spans="1:256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15" customHeight="1" x14ac:dyDescent="0.25">
      <c r="A4" s="173" t="s">
        <v>25</v>
      </c>
      <c r="B4" s="175">
        <v>2000</v>
      </c>
      <c r="C4" s="175"/>
      <c r="D4" s="175"/>
      <c r="E4" s="89"/>
      <c r="F4" s="172">
        <v>2005</v>
      </c>
      <c r="G4" s="172"/>
      <c r="H4" s="172"/>
      <c r="I4" s="89"/>
      <c r="J4" s="172">
        <v>2010</v>
      </c>
      <c r="K4" s="172"/>
      <c r="L4" s="172"/>
      <c r="M4" s="89"/>
      <c r="N4" s="172">
        <v>2015</v>
      </c>
      <c r="O4" s="172"/>
      <c r="P4" s="172"/>
    </row>
    <row r="5" spans="1:256" ht="29.25" customHeight="1" thickBot="1" x14ac:dyDescent="0.3">
      <c r="A5" s="174"/>
      <c r="B5" s="90" t="s">
        <v>61</v>
      </c>
      <c r="C5" s="87" t="s">
        <v>27</v>
      </c>
      <c r="D5" s="79" t="s">
        <v>62</v>
      </c>
      <c r="E5" s="79"/>
      <c r="F5" s="90" t="s">
        <v>61</v>
      </c>
      <c r="G5" s="91" t="s">
        <v>28</v>
      </c>
      <c r="H5" s="92" t="s">
        <v>63</v>
      </c>
      <c r="I5" s="79"/>
      <c r="J5" s="90" t="s">
        <v>61</v>
      </c>
      <c r="K5" s="91" t="s">
        <v>28</v>
      </c>
      <c r="L5" s="92" t="s">
        <v>64</v>
      </c>
      <c r="M5" s="79"/>
      <c r="N5" s="90" t="s">
        <v>61</v>
      </c>
      <c r="O5" s="91" t="s">
        <v>28</v>
      </c>
      <c r="P5" s="92" t="s">
        <v>66</v>
      </c>
    </row>
    <row r="6" spans="1:256" x14ac:dyDescent="0.25">
      <c r="A6" s="98" t="s">
        <v>29</v>
      </c>
      <c r="B6" s="80">
        <v>249469</v>
      </c>
      <c r="C6" s="99">
        <v>100</v>
      </c>
      <c r="D6" s="100">
        <v>4.1271744598892193</v>
      </c>
      <c r="E6" s="101"/>
      <c r="F6" s="81">
        <v>239251</v>
      </c>
      <c r="G6" s="102">
        <v>100</v>
      </c>
      <c r="H6" s="100">
        <v>3.9800858463914541</v>
      </c>
      <c r="J6" s="81">
        <v>252901</v>
      </c>
      <c r="K6" s="102">
        <v>100</v>
      </c>
      <c r="L6" s="100">
        <v>3.7773321535876003</v>
      </c>
      <c r="N6" s="81">
        <f>SUM(N8:N9)</f>
        <v>272208</v>
      </c>
      <c r="O6" s="102">
        <v>100</v>
      </c>
      <c r="P6" s="197">
        <f>O6/7173534*100</f>
        <v>1.3940130485197394E-3</v>
      </c>
    </row>
    <row r="7" spans="1:256" ht="6" customHeight="1" x14ac:dyDescent="0.25">
      <c r="A7" s="98"/>
      <c r="B7" s="80"/>
      <c r="C7" s="99"/>
      <c r="D7" s="100"/>
      <c r="E7" s="101"/>
      <c r="F7" s="80"/>
      <c r="G7" s="103"/>
      <c r="H7" s="100"/>
      <c r="J7" s="80"/>
      <c r="K7" s="103"/>
      <c r="L7" s="100"/>
      <c r="N7" s="80"/>
      <c r="O7" s="103"/>
      <c r="P7" s="100"/>
    </row>
    <row r="8" spans="1:256" s="107" customFormat="1" x14ac:dyDescent="0.25">
      <c r="A8" s="104" t="s">
        <v>31</v>
      </c>
      <c r="B8" s="82">
        <v>9435</v>
      </c>
      <c r="C8" s="105">
        <v>3.78203303817308</v>
      </c>
      <c r="D8" s="105">
        <v>0.15609110161605161</v>
      </c>
      <c r="E8" s="8"/>
      <c r="F8" s="82">
        <v>8321</v>
      </c>
      <c r="G8" s="105">
        <v>3.4779373962909248</v>
      </c>
      <c r="H8" s="105">
        <v>0.13842489405613054</v>
      </c>
      <c r="I8" s="106"/>
      <c r="J8" s="82">
        <v>8868</v>
      </c>
      <c r="K8" s="105">
        <v>3.5065104527067903</v>
      </c>
      <c r="L8" s="105">
        <v>0.1324525467990037</v>
      </c>
      <c r="N8" s="82">
        <v>10262</v>
      </c>
      <c r="O8" s="105">
        <f>N8/N$6*100</f>
        <v>3.7699112443425618</v>
      </c>
      <c r="P8" s="198">
        <f>O8/7173534*100</f>
        <v>5.2553054663748181E-5</v>
      </c>
    </row>
    <row r="9" spans="1:256" ht="15.75" thickBot="1" x14ac:dyDescent="0.3">
      <c r="A9" s="108" t="s">
        <v>30</v>
      </c>
      <c r="B9" s="83">
        <v>240034</v>
      </c>
      <c r="C9" s="109">
        <v>96.217966961826917</v>
      </c>
      <c r="D9" s="109">
        <v>3.9710833582731677</v>
      </c>
      <c r="E9" s="110"/>
      <c r="F9" s="83">
        <v>230930</v>
      </c>
      <c r="G9" s="109">
        <v>96.522062603709074</v>
      </c>
      <c r="H9" s="109">
        <v>3.8416609523353231</v>
      </c>
      <c r="I9" s="110"/>
      <c r="J9" s="83">
        <v>244033</v>
      </c>
      <c r="K9" s="109">
        <v>96.493489547293208</v>
      </c>
      <c r="L9" s="109">
        <v>3.6448796067885967</v>
      </c>
      <c r="M9" s="110"/>
      <c r="N9" s="83">
        <v>261946</v>
      </c>
      <c r="O9" s="109">
        <f>N9/N$6*100</f>
        <v>96.230088755657434</v>
      </c>
      <c r="P9" s="199">
        <f>O9/7173534*100</f>
        <v>1.3414599938559911E-3</v>
      </c>
    </row>
    <row r="10" spans="1:256" x14ac:dyDescent="0.25">
      <c r="A10" s="111" t="s">
        <v>73</v>
      </c>
      <c r="B10" s="111"/>
      <c r="C10" s="111"/>
      <c r="D10" s="111"/>
      <c r="E10" s="111"/>
      <c r="F10" s="111"/>
      <c r="G10" s="111"/>
      <c r="H10" s="112"/>
    </row>
    <row r="11" spans="1:256" s="10" customFormat="1" ht="14.25" customHeight="1" x14ac:dyDescent="0.25">
      <c r="A11" s="12" t="s">
        <v>14</v>
      </c>
      <c r="B11" s="12"/>
      <c r="C11" s="12"/>
      <c r="D11" s="12"/>
      <c r="E11" s="12"/>
      <c r="F11" s="12"/>
      <c r="G11" s="12"/>
      <c r="H11" s="12"/>
      <c r="I11" s="7"/>
      <c r="J11" s="7"/>
      <c r="K11" s="7"/>
      <c r="L11" s="7"/>
      <c r="M11" s="7"/>
      <c r="N11" s="7"/>
    </row>
    <row r="12" spans="1:256" s="10" customFormat="1" ht="14.25" customHeight="1" x14ac:dyDescent="0.25">
      <c r="A12" s="12" t="s">
        <v>15</v>
      </c>
      <c r="B12" s="12"/>
      <c r="C12" s="12"/>
      <c r="D12" s="12"/>
      <c r="E12" s="12"/>
      <c r="F12" s="12"/>
      <c r="G12" s="12"/>
      <c r="H12" s="12"/>
      <c r="I12" s="7"/>
      <c r="J12" s="7"/>
      <c r="K12" s="7"/>
      <c r="L12" s="7"/>
      <c r="M12" s="7"/>
      <c r="N12" s="7"/>
    </row>
    <row r="13" spans="1:256" x14ac:dyDescent="0.25">
      <c r="A13" s="93" t="s">
        <v>67</v>
      </c>
      <c r="B13" s="113"/>
      <c r="C13" s="113"/>
      <c r="D13" s="113"/>
      <c r="E13" s="113"/>
      <c r="F13" s="113"/>
      <c r="G13" s="113"/>
      <c r="H13" s="113"/>
    </row>
    <row r="14" spans="1:256" x14ac:dyDescent="0.25">
      <c r="A14" s="93" t="s">
        <v>74</v>
      </c>
      <c r="B14" s="113"/>
      <c r="C14" s="113"/>
      <c r="D14" s="113"/>
      <c r="E14" s="113"/>
      <c r="F14" s="113"/>
      <c r="G14" s="113"/>
      <c r="H14" s="113"/>
    </row>
  </sheetData>
  <mergeCells count="5">
    <mergeCell ref="N4:P4"/>
    <mergeCell ref="A4:A5"/>
    <mergeCell ref="B4:D4"/>
    <mergeCell ref="F4:H4"/>
    <mergeCell ref="J4:L4"/>
  </mergeCells>
  <phoneticPr fontId="22" type="noConversion"/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2"/>
  <sheetViews>
    <sheetView workbookViewId="0">
      <selection activeCell="A3" sqref="A3"/>
    </sheetView>
  </sheetViews>
  <sheetFormatPr baseColWidth="10" defaultRowHeight="15" x14ac:dyDescent="0.25"/>
  <cols>
    <col min="1" max="1" width="27.5703125" style="24" customWidth="1"/>
    <col min="2" max="2" width="12.5703125" style="24" customWidth="1"/>
    <col min="3" max="3" width="8.7109375" style="24" customWidth="1"/>
    <col min="4" max="4" width="14.28515625" style="24" bestFit="1" customWidth="1"/>
    <col min="5" max="5" width="1.7109375" style="24" customWidth="1"/>
    <col min="6" max="6" width="12.5703125" style="24" customWidth="1"/>
    <col min="7" max="7" width="8.7109375" style="24" customWidth="1"/>
    <col min="8" max="8" width="14.28515625" style="24" bestFit="1" customWidth="1"/>
    <col min="9" max="9" width="1.5703125" style="24" customWidth="1"/>
    <col min="10" max="16384" width="11.42578125" style="25"/>
  </cols>
  <sheetData>
    <row r="1" spans="1:248" s="10" customFormat="1" ht="15" customHeight="1" x14ac:dyDescent="0.25">
      <c r="A1" s="9" t="s">
        <v>79</v>
      </c>
      <c r="B1" s="9"/>
      <c r="C1" s="7"/>
      <c r="D1" s="7"/>
      <c r="E1" s="7"/>
      <c r="F1" s="7"/>
      <c r="G1" s="7"/>
      <c r="H1" s="7"/>
      <c r="I1" s="7"/>
    </row>
    <row r="2" spans="1:248" s="10" customFormat="1" ht="15" customHeight="1" x14ac:dyDescent="0.25">
      <c r="A2" s="9" t="s">
        <v>87</v>
      </c>
      <c r="B2" s="9"/>
      <c r="C2" s="8"/>
      <c r="D2" s="8"/>
      <c r="E2" s="8"/>
      <c r="F2" s="8"/>
      <c r="G2" s="8"/>
      <c r="H2" s="8"/>
      <c r="I2" s="7"/>
    </row>
    <row r="3" spans="1:248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</row>
    <row r="4" spans="1:248" ht="15" customHeight="1" x14ac:dyDescent="0.25">
      <c r="A4" s="173" t="s">
        <v>25</v>
      </c>
      <c r="B4" s="175">
        <v>2010</v>
      </c>
      <c r="C4" s="175"/>
      <c r="D4" s="175"/>
      <c r="E4" s="89"/>
      <c r="F4" s="172">
        <v>2005</v>
      </c>
      <c r="G4" s="172"/>
      <c r="H4" s="172"/>
      <c r="I4" s="89"/>
    </row>
    <row r="5" spans="1:248" ht="29.25" customHeight="1" thickBot="1" x14ac:dyDescent="0.3">
      <c r="A5" s="174"/>
      <c r="B5" s="90" t="s">
        <v>65</v>
      </c>
      <c r="C5" s="171" t="s">
        <v>27</v>
      </c>
      <c r="D5" s="79" t="s">
        <v>62</v>
      </c>
      <c r="E5" s="79"/>
      <c r="F5" s="90" t="s">
        <v>65</v>
      </c>
      <c r="G5" s="91" t="s">
        <v>28</v>
      </c>
      <c r="H5" s="92" t="s">
        <v>63</v>
      </c>
      <c r="I5" s="79"/>
    </row>
    <row r="6" spans="1:248" x14ac:dyDescent="0.25">
      <c r="A6" s="98" t="s">
        <v>29</v>
      </c>
      <c r="B6" s="80">
        <v>259220</v>
      </c>
      <c r="C6" s="99">
        <v>100</v>
      </c>
      <c r="D6" s="100">
        <v>3.7495505081319331</v>
      </c>
      <c r="E6" s="101"/>
      <c r="F6" s="81">
        <f>SUM(F8:F9)</f>
        <v>278062</v>
      </c>
      <c r="G6" s="102">
        <v>100</v>
      </c>
      <c r="H6" s="197">
        <f>G6/7382785*100</f>
        <v>1.354502399839627E-3</v>
      </c>
    </row>
    <row r="7" spans="1:248" ht="6" customHeight="1" x14ac:dyDescent="0.25">
      <c r="A7" s="98"/>
      <c r="B7" s="80"/>
      <c r="C7" s="99"/>
      <c r="D7" s="100"/>
      <c r="E7" s="101"/>
      <c r="F7" s="80"/>
      <c r="G7" s="103"/>
      <c r="H7" s="100"/>
    </row>
    <row r="8" spans="1:248" s="107" customFormat="1" x14ac:dyDescent="0.25">
      <c r="A8" s="104" t="s">
        <v>31</v>
      </c>
      <c r="B8" s="82">
        <v>8968</v>
      </c>
      <c r="C8" s="105">
        <v>3.4596095980248438</v>
      </c>
      <c r="D8" s="105">
        <v>0.12971980926212168</v>
      </c>
      <c r="E8" s="8"/>
      <c r="F8" s="82">
        <v>10427</v>
      </c>
      <c r="G8" s="105">
        <f>F8/F$6*100</f>
        <v>3.7498831195920332</v>
      </c>
      <c r="H8" s="198">
        <f t="shared" ref="H8:H9" si="0">G8/7382785*100</f>
        <v>5.0792256846055157E-5</v>
      </c>
      <c r="I8" s="106"/>
    </row>
    <row r="9" spans="1:248" ht="15.75" thickBot="1" x14ac:dyDescent="0.3">
      <c r="A9" s="108" t="s">
        <v>30</v>
      </c>
      <c r="B9" s="83">
        <v>250252</v>
      </c>
      <c r="C9" s="109">
        <v>96.540390401975145</v>
      </c>
      <c r="D9" s="109">
        <v>3.6198306988698117</v>
      </c>
      <c r="E9" s="110"/>
      <c r="F9" s="83">
        <v>267635</v>
      </c>
      <c r="G9" s="109">
        <f>F9/F$6*100</f>
        <v>96.250116880407973</v>
      </c>
      <c r="H9" s="199">
        <f t="shared" si="0"/>
        <v>1.3037101429935719E-3</v>
      </c>
      <c r="I9" s="110"/>
    </row>
    <row r="10" spans="1:248" x14ac:dyDescent="0.25">
      <c r="A10" s="111" t="s">
        <v>80</v>
      </c>
      <c r="B10" s="111"/>
      <c r="C10" s="111"/>
      <c r="D10" s="111"/>
      <c r="E10" s="111"/>
      <c r="F10" s="111"/>
      <c r="G10" s="111"/>
      <c r="H10" s="112"/>
    </row>
    <row r="11" spans="1:248" x14ac:dyDescent="0.25">
      <c r="A11" s="93" t="s">
        <v>77</v>
      </c>
      <c r="B11" s="113"/>
      <c r="C11" s="113"/>
      <c r="D11" s="113"/>
      <c r="E11" s="113"/>
      <c r="F11" s="113"/>
      <c r="G11" s="113"/>
      <c r="H11" s="113"/>
    </row>
    <row r="12" spans="1:248" x14ac:dyDescent="0.25">
      <c r="A12" s="93" t="s">
        <v>78</v>
      </c>
      <c r="B12" s="113"/>
      <c r="C12" s="113"/>
      <c r="D12" s="113"/>
      <c r="E12" s="113"/>
      <c r="F12" s="113"/>
      <c r="G12" s="113"/>
      <c r="H12" s="113"/>
    </row>
  </sheetData>
  <mergeCells count="3">
    <mergeCell ref="A4:A5"/>
    <mergeCell ref="B4:D4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workbookViewId="0">
      <selection activeCell="A3" sqref="A3"/>
    </sheetView>
  </sheetViews>
  <sheetFormatPr baseColWidth="10" defaultRowHeight="15" x14ac:dyDescent="0.25"/>
  <cols>
    <col min="1" max="1" width="28.7109375" style="24" customWidth="1"/>
    <col min="2" max="2" width="13.42578125" style="24" customWidth="1"/>
    <col min="3" max="3" width="9.7109375" style="24" customWidth="1"/>
    <col min="4" max="5" width="8.7109375" style="24" customWidth="1"/>
    <col min="6" max="6" width="1.7109375" style="24" customWidth="1"/>
    <col min="7" max="7" width="9" style="24" customWidth="1"/>
    <col min="8" max="8" width="8.7109375" style="24" customWidth="1"/>
    <col min="9" max="9" width="8.85546875" style="24" customWidth="1"/>
    <col min="10" max="10" width="1.7109375" style="24" customWidth="1"/>
    <col min="11" max="11" width="8.85546875" style="24" customWidth="1"/>
    <col min="12" max="12" width="9.28515625" style="24" customWidth="1"/>
    <col min="13" max="13" width="8.85546875" style="24" customWidth="1"/>
    <col min="14" max="14" width="1.42578125" style="24" customWidth="1"/>
    <col min="15" max="15" width="9" style="24" bestFit="1" customWidth="1"/>
    <col min="16" max="16" width="10" style="24" customWidth="1"/>
    <col min="17" max="17" width="9.42578125" style="24" customWidth="1"/>
    <col min="18" max="18" width="1.85546875" style="24" customWidth="1"/>
    <col min="19" max="19" width="9.85546875" style="24" customWidth="1"/>
    <col min="20" max="20" width="8.7109375" style="24" customWidth="1"/>
    <col min="21" max="21" width="10.140625" style="24" customWidth="1"/>
    <col min="22" max="22" width="1.140625" style="24" customWidth="1"/>
    <col min="23" max="23" width="9.28515625" style="24" customWidth="1"/>
    <col min="24" max="24" width="9.42578125" style="24" customWidth="1"/>
    <col min="25" max="25" width="8.7109375" style="24" customWidth="1"/>
    <col min="26" max="28" width="10.85546875" style="24" customWidth="1"/>
    <col min="29" max="16384" width="11.42578125" style="25"/>
  </cols>
  <sheetData>
    <row r="1" spans="1:256" s="115" customFormat="1" ht="12.75" x14ac:dyDescent="0.25">
      <c r="A1" s="9" t="s">
        <v>70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</row>
    <row r="2" spans="1:256" s="115" customFormat="1" ht="12.75" x14ac:dyDescent="0.25">
      <c r="A2" s="116">
        <v>2015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</row>
    <row r="3" spans="1:256" s="10" customFormat="1" ht="13.5" thickBot="1" x14ac:dyDescent="0.3">
      <c r="A3" s="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7"/>
      <c r="AA3" s="7"/>
      <c r="AB3" s="7"/>
    </row>
    <row r="4" spans="1:256" s="10" customFormat="1" ht="12.75" x14ac:dyDescent="0.25">
      <c r="A4" s="177" t="s">
        <v>25</v>
      </c>
      <c r="B4" s="177" t="s">
        <v>32</v>
      </c>
      <c r="C4" s="176" t="s">
        <v>68</v>
      </c>
      <c r="D4" s="176"/>
      <c r="E4" s="176"/>
      <c r="F4" s="94"/>
      <c r="G4" s="176" t="s">
        <v>33</v>
      </c>
      <c r="H4" s="176"/>
      <c r="I4" s="176"/>
      <c r="J4" s="94"/>
      <c r="K4" s="176" t="s">
        <v>34</v>
      </c>
      <c r="L4" s="176"/>
      <c r="M4" s="176"/>
      <c r="N4" s="94"/>
      <c r="O4" s="176" t="s">
        <v>35</v>
      </c>
      <c r="P4" s="176"/>
      <c r="Q4" s="176"/>
      <c r="R4" s="94"/>
      <c r="S4" s="176" t="s">
        <v>36</v>
      </c>
      <c r="T4" s="176"/>
      <c r="U4" s="176"/>
      <c r="V4" s="94"/>
      <c r="W4" s="176" t="s">
        <v>69</v>
      </c>
      <c r="X4" s="176"/>
      <c r="Y4" s="176"/>
      <c r="Z4" s="7"/>
      <c r="AA4" s="7"/>
      <c r="AB4" s="7"/>
    </row>
    <row r="5" spans="1:256" s="10" customFormat="1" ht="36" customHeight="1" thickBot="1" x14ac:dyDescent="0.3">
      <c r="A5" s="178"/>
      <c r="B5" s="178"/>
      <c r="C5" s="95" t="s">
        <v>29</v>
      </c>
      <c r="D5" s="95" t="s">
        <v>16</v>
      </c>
      <c r="E5" s="95" t="s">
        <v>38</v>
      </c>
      <c r="F5" s="95"/>
      <c r="G5" s="95" t="s">
        <v>29</v>
      </c>
      <c r="H5" s="95" t="s">
        <v>16</v>
      </c>
      <c r="I5" s="95" t="s">
        <v>38</v>
      </c>
      <c r="J5" s="95"/>
      <c r="K5" s="95" t="s">
        <v>29</v>
      </c>
      <c r="L5" s="95" t="s">
        <v>37</v>
      </c>
      <c r="M5" s="95" t="s">
        <v>38</v>
      </c>
      <c r="N5" s="95"/>
      <c r="O5" s="95" t="s">
        <v>29</v>
      </c>
      <c r="P5" s="95" t="s">
        <v>37</v>
      </c>
      <c r="Q5" s="95" t="s">
        <v>38</v>
      </c>
      <c r="R5" s="95"/>
      <c r="S5" s="95" t="s">
        <v>29</v>
      </c>
      <c r="T5" s="95" t="s">
        <v>37</v>
      </c>
      <c r="U5" s="95" t="s">
        <v>38</v>
      </c>
      <c r="V5" s="95"/>
      <c r="W5" s="95" t="s">
        <v>29</v>
      </c>
      <c r="X5" s="95" t="s">
        <v>37</v>
      </c>
      <c r="Y5" s="95" t="s">
        <v>38</v>
      </c>
      <c r="Z5" s="7"/>
      <c r="AA5" s="7"/>
      <c r="AB5" s="7"/>
    </row>
    <row r="6" spans="1:256" s="10" customFormat="1" ht="12.75" x14ac:dyDescent="0.25">
      <c r="A6" s="118" t="s">
        <v>29</v>
      </c>
      <c r="B6" s="118">
        <f>C6+G6+K6+O6+S6+W6</f>
        <v>278062</v>
      </c>
      <c r="C6" s="118">
        <f>SUM(C8:C27)</f>
        <v>5854</v>
      </c>
      <c r="D6" s="118">
        <f t="shared" ref="D6:E6" si="0">SUM(D8:D27)</f>
        <v>3012</v>
      </c>
      <c r="E6" s="118">
        <f t="shared" si="0"/>
        <v>2842</v>
      </c>
      <c r="F6" s="118">
        <v>0</v>
      </c>
      <c r="G6" s="118">
        <f>SUM(G8:G27)</f>
        <v>42640</v>
      </c>
      <c r="H6" s="118">
        <f t="shared" ref="H6:I6" si="1">SUM(H8:H27)</f>
        <v>21355</v>
      </c>
      <c r="I6" s="118">
        <f t="shared" si="1"/>
        <v>21285</v>
      </c>
      <c r="J6" s="118">
        <v>0</v>
      </c>
      <c r="K6" s="118">
        <f>SUM(K8:K27)</f>
        <v>41864</v>
      </c>
      <c r="L6" s="118">
        <f t="shared" ref="L6:M6" si="2">SUM(L8:L27)</f>
        <v>20264</v>
      </c>
      <c r="M6" s="118">
        <f t="shared" si="2"/>
        <v>21600</v>
      </c>
      <c r="N6" s="118">
        <v>0</v>
      </c>
      <c r="O6" s="118">
        <f>SUM(O8:O27)</f>
        <v>41117</v>
      </c>
      <c r="P6" s="118">
        <f t="shared" ref="P6:Q6" si="3">SUM(P8:P27)</f>
        <v>19399</v>
      </c>
      <c r="Q6" s="118">
        <f t="shared" si="3"/>
        <v>21718</v>
      </c>
      <c r="R6" s="118">
        <v>0</v>
      </c>
      <c r="S6" s="118">
        <f>SUM(S8:S27)</f>
        <v>78600</v>
      </c>
      <c r="T6" s="118">
        <f t="shared" ref="T6:U6" si="4">SUM(T8:T27)</f>
        <v>37050</v>
      </c>
      <c r="U6" s="118">
        <f t="shared" si="4"/>
        <v>41550</v>
      </c>
      <c r="V6" s="118">
        <v>0</v>
      </c>
      <c r="W6" s="118">
        <f>SUM(W8:W27)</f>
        <v>67987</v>
      </c>
      <c r="X6" s="118">
        <f t="shared" ref="X6:Y6" si="5">SUM(X8:X27)</f>
        <v>33726</v>
      </c>
      <c r="Y6" s="118">
        <f t="shared" si="5"/>
        <v>34261</v>
      </c>
      <c r="Z6" s="7"/>
      <c r="AA6" s="7"/>
      <c r="AB6" s="7"/>
    </row>
    <row r="7" spans="1:256" s="10" customFormat="1" ht="6" customHeight="1" x14ac:dyDescent="0.2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7"/>
      <c r="AA7" s="7"/>
      <c r="AB7" s="7"/>
    </row>
    <row r="8" spans="1:256" s="10" customFormat="1" ht="12.75" x14ac:dyDescent="0.25">
      <c r="A8" s="119" t="s">
        <v>31</v>
      </c>
      <c r="B8" s="120">
        <f>C8+G8+K8+O8+S8+W8</f>
        <v>10427</v>
      </c>
      <c r="C8" s="120">
        <f>D8+E8</f>
        <v>165</v>
      </c>
      <c r="D8" s="120">
        <v>74</v>
      </c>
      <c r="E8" s="120">
        <v>91</v>
      </c>
      <c r="F8" s="120"/>
      <c r="G8" s="120">
        <f t="shared" ref="G8:G9" si="6">H8+I8</f>
        <v>1290</v>
      </c>
      <c r="H8" s="120">
        <v>718</v>
      </c>
      <c r="I8" s="120">
        <v>572</v>
      </c>
      <c r="J8" s="120"/>
      <c r="K8" s="120">
        <f t="shared" ref="K8:K9" si="7">L8+M8</f>
        <v>1383</v>
      </c>
      <c r="L8" s="120">
        <v>797</v>
      </c>
      <c r="M8" s="120">
        <v>586</v>
      </c>
      <c r="N8" s="120"/>
      <c r="O8" s="17">
        <f t="shared" ref="O8:O9" si="8">P8+Q8</f>
        <v>1370</v>
      </c>
      <c r="P8" s="17">
        <v>589</v>
      </c>
      <c r="Q8" s="17">
        <v>781</v>
      </c>
      <c r="R8" s="17"/>
      <c r="S8" s="17">
        <f t="shared" ref="S8:S9" si="9">T8+U8</f>
        <v>3353</v>
      </c>
      <c r="T8" s="17">
        <v>1578</v>
      </c>
      <c r="U8" s="17">
        <v>1775</v>
      </c>
      <c r="V8" s="17"/>
      <c r="W8" s="119">
        <f t="shared" ref="W8:W9" si="10">X8+Y8</f>
        <v>2866</v>
      </c>
      <c r="X8" s="17">
        <v>1359</v>
      </c>
      <c r="Y8" s="17">
        <v>1507</v>
      </c>
      <c r="Z8" s="7"/>
      <c r="AA8" s="7"/>
      <c r="AB8" s="7"/>
    </row>
    <row r="9" spans="1:256" s="10" customFormat="1" ht="13.5" thickBot="1" x14ac:dyDescent="0.3">
      <c r="A9" s="121" t="s">
        <v>30</v>
      </c>
      <c r="B9" s="122">
        <f t="shared" ref="B9" si="11">C9+G9+K9+O9+S9+W9</f>
        <v>267635</v>
      </c>
      <c r="C9" s="122">
        <f t="shared" ref="C9" si="12">D9+E9</f>
        <v>5689</v>
      </c>
      <c r="D9" s="122">
        <v>2938</v>
      </c>
      <c r="E9" s="122">
        <v>2751</v>
      </c>
      <c r="F9" s="122"/>
      <c r="G9" s="122">
        <f t="shared" si="6"/>
        <v>41350</v>
      </c>
      <c r="H9" s="122">
        <v>20637</v>
      </c>
      <c r="I9" s="122">
        <v>20713</v>
      </c>
      <c r="J9" s="122"/>
      <c r="K9" s="122">
        <f t="shared" si="7"/>
        <v>40481</v>
      </c>
      <c r="L9" s="122">
        <v>19467</v>
      </c>
      <c r="M9" s="122">
        <v>21014</v>
      </c>
      <c r="N9" s="122"/>
      <c r="O9" s="18">
        <f t="shared" si="8"/>
        <v>39747</v>
      </c>
      <c r="P9" s="18">
        <v>18810</v>
      </c>
      <c r="Q9" s="18">
        <v>20937</v>
      </c>
      <c r="R9" s="18"/>
      <c r="S9" s="18">
        <f t="shared" si="9"/>
        <v>75247</v>
      </c>
      <c r="T9" s="18">
        <v>35472</v>
      </c>
      <c r="U9" s="18">
        <v>39775</v>
      </c>
      <c r="V9" s="18"/>
      <c r="W9" s="121">
        <f t="shared" si="10"/>
        <v>65121</v>
      </c>
      <c r="X9" s="18">
        <v>32367</v>
      </c>
      <c r="Y9" s="18">
        <v>32754</v>
      </c>
      <c r="Z9" s="7"/>
      <c r="AA9" s="7"/>
      <c r="AB9" s="7"/>
    </row>
    <row r="10" spans="1:256" s="10" customFormat="1" ht="12.75" customHeight="1" x14ac:dyDescent="0.25">
      <c r="A10" s="170" t="s">
        <v>81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7"/>
      <c r="V10" s="7"/>
      <c r="W10" s="7"/>
      <c r="X10" s="7"/>
      <c r="Y10" s="7"/>
      <c r="Z10" s="7"/>
      <c r="AA10" s="7"/>
      <c r="AB10" s="7"/>
    </row>
    <row r="11" spans="1:256" s="10" customFormat="1" ht="13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56" x14ac:dyDescent="0.25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</row>
    <row r="13" spans="1:256" x14ac:dyDescent="0.25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</row>
  </sheetData>
  <mergeCells count="8">
    <mergeCell ref="W4:Y4"/>
    <mergeCell ref="A4:A5"/>
    <mergeCell ref="B4:B5"/>
    <mergeCell ref="G4:I4"/>
    <mergeCell ref="K4:M4"/>
    <mergeCell ref="O4:Q4"/>
    <mergeCell ref="S4:U4"/>
    <mergeCell ref="C4:E4"/>
  </mergeCells>
  <phoneticPr fontId="22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9.140625" style="24" customWidth="1"/>
    <col min="2" max="2" width="14.42578125" style="24" bestFit="1" customWidth="1"/>
    <col min="3" max="3" width="11.42578125" style="24" bestFit="1" customWidth="1"/>
    <col min="4" max="4" width="10.85546875" style="24" customWidth="1"/>
    <col min="5" max="5" width="2.7109375" style="24" customWidth="1"/>
    <col min="6" max="6" width="12.28515625" style="24" bestFit="1" customWidth="1"/>
    <col min="7" max="8" width="10.85546875" style="24" customWidth="1"/>
    <col min="9" max="16384" width="11.42578125" style="25"/>
  </cols>
  <sheetData>
    <row r="1" spans="1:8" s="10" customFormat="1" ht="15" customHeight="1" x14ac:dyDescent="0.25">
      <c r="A1" s="6" t="s">
        <v>71</v>
      </c>
      <c r="B1" s="7"/>
      <c r="C1" s="7"/>
      <c r="D1" s="7"/>
      <c r="E1" s="7"/>
      <c r="F1" s="7"/>
      <c r="G1" s="7"/>
      <c r="H1" s="7"/>
    </row>
    <row r="2" spans="1:8" s="10" customFormat="1" ht="15" customHeight="1" x14ac:dyDescent="0.25">
      <c r="A2" s="6" t="s">
        <v>21</v>
      </c>
      <c r="B2" s="19"/>
      <c r="C2" s="19"/>
      <c r="D2" s="19"/>
      <c r="E2" s="19"/>
      <c r="F2" s="19"/>
      <c r="G2" s="19"/>
      <c r="H2" s="7"/>
    </row>
    <row r="3" spans="1:8" s="10" customFormat="1" ht="15" customHeight="1" x14ac:dyDescent="0.25">
      <c r="A3" s="20">
        <v>2015</v>
      </c>
      <c r="B3" s="19"/>
      <c r="C3" s="19"/>
      <c r="D3" s="19"/>
      <c r="E3" s="19"/>
      <c r="F3" s="19"/>
      <c r="G3" s="19"/>
      <c r="H3" s="7"/>
    </row>
    <row r="4" spans="1:8" s="10" customFormat="1" ht="15" customHeight="1" thickBot="1" x14ac:dyDescent="0.3">
      <c r="A4" s="7"/>
      <c r="B4" s="19"/>
      <c r="C4" s="19"/>
      <c r="D4" s="19"/>
      <c r="E4" s="19"/>
      <c r="F4" s="19"/>
      <c r="G4" s="19"/>
      <c r="H4" s="7"/>
    </row>
    <row r="5" spans="1:8" s="10" customFormat="1" ht="15" customHeight="1" x14ac:dyDescent="0.25">
      <c r="A5" s="179" t="s">
        <v>25</v>
      </c>
      <c r="B5" s="182" t="s">
        <v>17</v>
      </c>
      <c r="C5" s="185" t="s">
        <v>18</v>
      </c>
      <c r="D5" s="185"/>
      <c r="E5" s="185"/>
      <c r="F5" s="185"/>
      <c r="G5" s="185"/>
      <c r="H5" s="7"/>
    </row>
    <row r="6" spans="1:8" s="10" customFormat="1" ht="23.25" customHeight="1" x14ac:dyDescent="0.25">
      <c r="A6" s="180"/>
      <c r="B6" s="183"/>
      <c r="C6" s="186" t="s">
        <v>19</v>
      </c>
      <c r="D6" s="186"/>
      <c r="E6" s="8"/>
      <c r="F6" s="187" t="s">
        <v>20</v>
      </c>
      <c r="G6" s="187"/>
      <c r="H6" s="7"/>
    </row>
    <row r="7" spans="1:8" s="10" customFormat="1" ht="15" customHeight="1" thickBot="1" x14ac:dyDescent="0.3">
      <c r="A7" s="181"/>
      <c r="B7" s="184"/>
      <c r="C7" s="88" t="s">
        <v>29</v>
      </c>
      <c r="D7" s="21" t="s">
        <v>40</v>
      </c>
      <c r="E7" s="21"/>
      <c r="F7" s="88" t="s">
        <v>29</v>
      </c>
      <c r="G7" s="21" t="s">
        <v>40</v>
      </c>
      <c r="H7" s="7"/>
    </row>
    <row r="8" spans="1:8" x14ac:dyDescent="0.25">
      <c r="A8" s="124" t="s">
        <v>29</v>
      </c>
      <c r="B8" s="125">
        <f>C8+F8</f>
        <v>272911</v>
      </c>
      <c r="C8" s="73">
        <f>SUM(C10:C29)</f>
        <v>26522</v>
      </c>
      <c r="D8" s="126">
        <f>C8/B8*100</f>
        <v>9.7181865150177167</v>
      </c>
      <c r="E8" s="127"/>
      <c r="F8" s="73">
        <f>SUM(F10:F29)</f>
        <v>246389</v>
      </c>
      <c r="G8" s="126">
        <f>F8/B8*100</f>
        <v>90.281813484982294</v>
      </c>
    </row>
    <row r="9" spans="1:8" x14ac:dyDescent="0.25">
      <c r="A9" s="128"/>
      <c r="B9" s="129"/>
      <c r="C9" s="74"/>
      <c r="D9" s="130"/>
      <c r="E9" s="101"/>
      <c r="F9" s="74"/>
      <c r="G9" s="130"/>
    </row>
    <row r="10" spans="1:8" x14ac:dyDescent="0.25">
      <c r="A10" s="104" t="s">
        <v>31</v>
      </c>
      <c r="B10" s="75">
        <f>C10+F10</f>
        <v>10274</v>
      </c>
      <c r="C10" s="76">
        <v>288</v>
      </c>
      <c r="D10" s="131">
        <f t="shared" ref="D10:D11" si="0">C10/B10*100</f>
        <v>2.8031925248199339</v>
      </c>
      <c r="E10" s="132"/>
      <c r="F10" s="76">
        <v>9986</v>
      </c>
      <c r="G10" s="131">
        <f t="shared" ref="G10:G11" si="1">F10/B10*100</f>
        <v>97.196807475180066</v>
      </c>
    </row>
    <row r="11" spans="1:8" ht="15.75" thickBot="1" x14ac:dyDescent="0.3">
      <c r="A11" s="108" t="s">
        <v>30</v>
      </c>
      <c r="B11" s="133">
        <f t="shared" ref="B11" si="2">C11+F11</f>
        <v>262637</v>
      </c>
      <c r="C11" s="77">
        <v>26234</v>
      </c>
      <c r="D11" s="134">
        <f t="shared" si="0"/>
        <v>9.9886916161850756</v>
      </c>
      <c r="E11" s="78"/>
      <c r="F11" s="77">
        <v>236403</v>
      </c>
      <c r="G11" s="134">
        <f t="shared" si="1"/>
        <v>90.011308383814921</v>
      </c>
    </row>
    <row r="12" spans="1:8" x14ac:dyDescent="0.25">
      <c r="A12" s="170" t="s">
        <v>81</v>
      </c>
      <c r="B12" s="135"/>
      <c r="C12" s="135"/>
      <c r="D12" s="135"/>
      <c r="E12" s="135"/>
      <c r="F12" s="135"/>
      <c r="G12" s="135"/>
    </row>
    <row r="13" spans="1:8" x14ac:dyDescent="0.25">
      <c r="A13" s="93" t="s">
        <v>82</v>
      </c>
    </row>
    <row r="14" spans="1:8" x14ac:dyDescent="0.25">
      <c r="G14" s="136"/>
    </row>
  </sheetData>
  <mergeCells count="5">
    <mergeCell ref="A5:A7"/>
    <mergeCell ref="B5:B7"/>
    <mergeCell ref="C5:G5"/>
    <mergeCell ref="C6:D6"/>
    <mergeCell ref="F6:G6"/>
  </mergeCells>
  <phoneticPr fontId="22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33" style="24" customWidth="1"/>
    <col min="2" max="3" width="11.42578125" style="24" bestFit="1" customWidth="1"/>
    <col min="4" max="4" width="10.85546875" style="24" customWidth="1"/>
    <col min="5" max="5" width="2.140625" style="24" customWidth="1"/>
    <col min="6" max="12" width="10.85546875" style="24" customWidth="1"/>
    <col min="13" max="16384" width="11.42578125" style="25"/>
  </cols>
  <sheetData>
    <row r="1" spans="1:256" x14ac:dyDescent="0.25">
      <c r="A1" s="9" t="s">
        <v>57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  <c r="FT1" s="137"/>
      <c r="FU1" s="137"/>
      <c r="FV1" s="137"/>
      <c r="FW1" s="137"/>
      <c r="FX1" s="137"/>
      <c r="FY1" s="137"/>
      <c r="FZ1" s="137"/>
      <c r="GA1" s="137"/>
      <c r="GB1" s="137"/>
      <c r="GC1" s="137"/>
      <c r="GD1" s="137"/>
      <c r="GE1" s="137"/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P1" s="137"/>
      <c r="GQ1" s="137"/>
      <c r="GR1" s="137"/>
      <c r="GS1" s="137"/>
      <c r="GT1" s="137"/>
      <c r="GU1" s="137"/>
      <c r="GV1" s="137"/>
      <c r="GW1" s="137"/>
      <c r="GX1" s="137"/>
      <c r="GY1" s="137"/>
      <c r="GZ1" s="137"/>
      <c r="HA1" s="137"/>
      <c r="HB1" s="137"/>
      <c r="HC1" s="137"/>
      <c r="HD1" s="137"/>
      <c r="HE1" s="137"/>
      <c r="HF1" s="137"/>
      <c r="HG1" s="137"/>
      <c r="HH1" s="137"/>
      <c r="HI1" s="137"/>
      <c r="HJ1" s="137"/>
      <c r="HK1" s="137"/>
      <c r="HL1" s="137"/>
      <c r="HM1" s="137"/>
      <c r="HN1" s="137"/>
      <c r="HO1" s="137"/>
      <c r="HP1" s="137"/>
      <c r="HQ1" s="137"/>
      <c r="HR1" s="137"/>
      <c r="HS1" s="137"/>
      <c r="HT1" s="137"/>
      <c r="HU1" s="137"/>
      <c r="HV1" s="137"/>
      <c r="HW1" s="137"/>
      <c r="HX1" s="137"/>
      <c r="HY1" s="137"/>
      <c r="HZ1" s="137"/>
      <c r="IA1" s="137"/>
      <c r="IB1" s="137"/>
      <c r="IC1" s="137"/>
      <c r="ID1" s="137"/>
      <c r="IE1" s="137"/>
      <c r="IF1" s="137"/>
      <c r="IG1" s="137"/>
      <c r="IH1" s="137"/>
      <c r="II1" s="137"/>
      <c r="IJ1" s="137"/>
      <c r="IK1" s="137"/>
      <c r="IL1" s="137"/>
      <c r="IM1" s="137"/>
      <c r="IN1" s="137"/>
      <c r="IO1" s="137"/>
      <c r="IP1" s="137"/>
      <c r="IQ1" s="137"/>
      <c r="IR1" s="137"/>
      <c r="IS1" s="137"/>
      <c r="IT1" s="137"/>
      <c r="IU1" s="137"/>
      <c r="IV1" s="137"/>
    </row>
    <row r="2" spans="1:256" x14ac:dyDescent="0.25">
      <c r="A2" s="9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</row>
    <row r="3" spans="1:256" x14ac:dyDescent="0.25">
      <c r="A3" s="116">
        <v>2015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</row>
    <row r="4" spans="1:256" ht="14.25" customHeight="1" thickBot="1" x14ac:dyDescent="0.3">
      <c r="A4" s="13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</row>
    <row r="5" spans="1:256" ht="15" customHeight="1" x14ac:dyDescent="0.25">
      <c r="A5" s="179" t="s">
        <v>54</v>
      </c>
      <c r="B5" s="182" t="s">
        <v>39</v>
      </c>
      <c r="C5" s="185" t="s">
        <v>41</v>
      </c>
      <c r="D5" s="185"/>
      <c r="E5" s="185"/>
      <c r="F5" s="185"/>
      <c r="G5" s="185"/>
      <c r="H5" s="139"/>
      <c r="I5" s="139"/>
      <c r="J5" s="139"/>
    </row>
    <row r="6" spans="1:256" x14ac:dyDescent="0.25">
      <c r="A6" s="180"/>
      <c r="B6" s="183"/>
      <c r="C6" s="186" t="s">
        <v>42</v>
      </c>
      <c r="D6" s="186"/>
      <c r="E6" s="8"/>
      <c r="F6" s="187" t="s">
        <v>43</v>
      </c>
      <c r="G6" s="187"/>
      <c r="H6" s="139"/>
      <c r="I6" s="139"/>
      <c r="J6" s="139"/>
    </row>
    <row r="7" spans="1:256" ht="15.75" thickBot="1" x14ac:dyDescent="0.3">
      <c r="A7" s="181"/>
      <c r="B7" s="184"/>
      <c r="C7" s="88" t="s">
        <v>29</v>
      </c>
      <c r="D7" s="21" t="s">
        <v>40</v>
      </c>
      <c r="E7" s="21"/>
      <c r="F7" s="88" t="s">
        <v>29</v>
      </c>
      <c r="G7" s="21" t="s">
        <v>40</v>
      </c>
      <c r="H7" s="139"/>
      <c r="I7" s="139"/>
      <c r="J7" s="140"/>
    </row>
    <row r="8" spans="1:256" x14ac:dyDescent="0.25">
      <c r="A8" s="124" t="s">
        <v>29</v>
      </c>
      <c r="B8" s="84">
        <f>C8+F8</f>
        <v>39252</v>
      </c>
      <c r="C8" s="43">
        <f>SUM(C10:C29)</f>
        <v>37329</v>
      </c>
      <c r="D8" s="141">
        <f>C8/B8*100</f>
        <v>95.100886579027815</v>
      </c>
      <c r="E8" s="142"/>
      <c r="F8" s="43">
        <f>SUM(F10:F29)</f>
        <v>1923</v>
      </c>
      <c r="G8" s="141">
        <f>F8/B8*100</f>
        <v>4.8991134209721796</v>
      </c>
      <c r="H8" s="143"/>
      <c r="I8" s="144"/>
      <c r="J8" s="145"/>
    </row>
    <row r="9" spans="1:256" ht="4.5" customHeight="1" x14ac:dyDescent="0.25">
      <c r="A9" s="128"/>
      <c r="B9" s="84"/>
      <c r="C9" s="46"/>
      <c r="D9" s="146"/>
      <c r="E9" s="9"/>
      <c r="F9" s="46"/>
      <c r="G9" s="146"/>
      <c r="H9" s="143"/>
      <c r="I9" s="144"/>
      <c r="J9" s="145"/>
    </row>
    <row r="10" spans="1:256" x14ac:dyDescent="0.25">
      <c r="A10" s="147" t="s">
        <v>31</v>
      </c>
      <c r="B10" s="148">
        <f>C10+F10</f>
        <v>1222</v>
      </c>
      <c r="C10" s="51">
        <v>1217</v>
      </c>
      <c r="D10" s="105">
        <f t="shared" ref="D10:D11" si="0">C10/B10*100</f>
        <v>99.590834697217673</v>
      </c>
      <c r="E10" s="132"/>
      <c r="F10" s="51">
        <v>5</v>
      </c>
      <c r="G10" s="105">
        <f t="shared" ref="G10:G11" si="1">F10/B10*100</f>
        <v>0.4091653027823241</v>
      </c>
      <c r="H10" s="139"/>
      <c r="I10" s="139"/>
      <c r="J10" s="140"/>
    </row>
    <row r="11" spans="1:256" ht="15.75" thickBot="1" x14ac:dyDescent="0.3">
      <c r="A11" s="147" t="s">
        <v>30</v>
      </c>
      <c r="B11" s="85">
        <f t="shared" ref="B11" si="2">C11+F11</f>
        <v>38030</v>
      </c>
      <c r="C11" s="55">
        <v>36112</v>
      </c>
      <c r="D11" s="109">
        <f t="shared" si="0"/>
        <v>94.956613200105181</v>
      </c>
      <c r="E11" s="86"/>
      <c r="F11" s="55">
        <v>1918</v>
      </c>
      <c r="G11" s="109">
        <f t="shared" si="1"/>
        <v>5.0433867998948205</v>
      </c>
      <c r="H11" s="139"/>
      <c r="I11" s="139"/>
      <c r="J11" s="140"/>
    </row>
    <row r="12" spans="1:256" s="150" customFormat="1" ht="12" x14ac:dyDescent="0.25">
      <c r="A12" s="170" t="s">
        <v>81</v>
      </c>
      <c r="B12" s="149"/>
      <c r="C12" s="149"/>
      <c r="D12" s="149"/>
      <c r="E12" s="149"/>
      <c r="F12" s="149"/>
      <c r="G12" s="149"/>
      <c r="J12" s="151"/>
    </row>
    <row r="13" spans="1:256" s="10" customFormat="1" ht="12.75" x14ac:dyDescent="0.25">
      <c r="A13" s="93" t="s">
        <v>83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256" x14ac:dyDescent="0.25">
      <c r="G14" s="152"/>
    </row>
    <row r="15" spans="1:256" x14ac:dyDescent="0.25">
      <c r="G15" s="136"/>
    </row>
  </sheetData>
  <mergeCells count="5">
    <mergeCell ref="A5:A7"/>
    <mergeCell ref="B5:B7"/>
    <mergeCell ref="C5:G5"/>
    <mergeCell ref="C6:D6"/>
    <mergeCell ref="F6:G6"/>
  </mergeCells>
  <phoneticPr fontId="22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4" sqref="A4"/>
    </sheetView>
  </sheetViews>
  <sheetFormatPr baseColWidth="10" defaultRowHeight="15" x14ac:dyDescent="0.25"/>
  <cols>
    <col min="1" max="1" width="30.42578125" style="24" customWidth="1"/>
    <col min="2" max="3" width="12.42578125" style="24" bestFit="1" customWidth="1"/>
    <col min="4" max="4" width="10.85546875" style="24" customWidth="1"/>
    <col min="5" max="5" width="2.28515625" style="24" customWidth="1"/>
    <col min="6" max="6" width="11.42578125" style="24" bestFit="1" customWidth="1"/>
    <col min="7" max="10" width="10.85546875" style="24" customWidth="1"/>
    <col min="11" max="16384" width="11.42578125" style="25"/>
  </cols>
  <sheetData>
    <row r="1" spans="1:12" s="10" customFormat="1" ht="15" customHeight="1" x14ac:dyDescent="0.25">
      <c r="A1" s="6" t="s">
        <v>58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10" customFormat="1" ht="1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10" customFormat="1" ht="15" customHeight="1" x14ac:dyDescent="0.25">
      <c r="A3" s="20">
        <v>2015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5.75" thickBot="1" x14ac:dyDescent="0.3">
      <c r="A4" s="153"/>
      <c r="B4" s="154"/>
      <c r="C4" s="154"/>
      <c r="D4" s="154"/>
      <c r="E4" s="154"/>
      <c r="F4" s="154"/>
      <c r="G4" s="154"/>
      <c r="H4" s="138"/>
    </row>
    <row r="5" spans="1:12" x14ac:dyDescent="0.25">
      <c r="A5" s="180" t="s">
        <v>25</v>
      </c>
      <c r="B5" s="183" t="s">
        <v>39</v>
      </c>
      <c r="C5" s="185" t="s">
        <v>44</v>
      </c>
      <c r="D5" s="185"/>
      <c r="E5" s="185"/>
      <c r="F5" s="185"/>
      <c r="G5" s="185"/>
      <c r="H5" s="138"/>
    </row>
    <row r="6" spans="1:12" x14ac:dyDescent="0.25">
      <c r="A6" s="180"/>
      <c r="B6" s="183"/>
      <c r="C6" s="183" t="s">
        <v>45</v>
      </c>
      <c r="D6" s="183"/>
      <c r="E6" s="155"/>
      <c r="F6" s="188" t="s">
        <v>46</v>
      </c>
      <c r="G6" s="188"/>
      <c r="H6" s="138"/>
    </row>
    <row r="7" spans="1:12" ht="15.75" thickBot="1" x14ac:dyDescent="0.3">
      <c r="A7" s="181"/>
      <c r="B7" s="184"/>
      <c r="C7" s="156" t="s">
        <v>29</v>
      </c>
      <c r="D7" s="157" t="s">
        <v>40</v>
      </c>
      <c r="E7" s="158"/>
      <c r="F7" s="156" t="s">
        <v>29</v>
      </c>
      <c r="G7" s="157" t="s">
        <v>40</v>
      </c>
      <c r="H7" s="138"/>
    </row>
    <row r="8" spans="1:12" x14ac:dyDescent="0.25">
      <c r="A8" s="101" t="s">
        <v>29</v>
      </c>
      <c r="B8" s="125">
        <f>C8+F8</f>
        <v>227313</v>
      </c>
      <c r="C8" s="74">
        <f>SUM(C10:C29)</f>
        <v>165736</v>
      </c>
      <c r="D8" s="159">
        <f>C8/B8*100</f>
        <v>72.910920184943222</v>
      </c>
      <c r="E8" s="101"/>
      <c r="F8" s="74">
        <f>SUM(F10:F29)</f>
        <v>61577</v>
      </c>
      <c r="G8" s="100">
        <f>F8/B8*100</f>
        <v>27.08907981505677</v>
      </c>
      <c r="H8" s="138"/>
    </row>
    <row r="9" spans="1:12" ht="6" customHeight="1" x14ac:dyDescent="0.25">
      <c r="A9" s="101"/>
      <c r="B9" s="129"/>
      <c r="C9" s="74"/>
      <c r="D9" s="100"/>
      <c r="E9" s="101"/>
      <c r="F9" s="74"/>
      <c r="G9" s="100"/>
      <c r="H9" s="138"/>
    </row>
    <row r="10" spans="1:12" x14ac:dyDescent="0.25">
      <c r="A10" s="104" t="s">
        <v>55</v>
      </c>
      <c r="B10" s="160">
        <f>C10+F10</f>
        <v>8935</v>
      </c>
      <c r="C10" s="76">
        <v>6998</v>
      </c>
      <c r="D10" s="105">
        <f t="shared" ref="D10:D11" si="0">C10/B10*100</f>
        <v>78.321208729714613</v>
      </c>
      <c r="E10" s="8"/>
      <c r="F10" s="76">
        <v>1937</v>
      </c>
      <c r="G10" s="105">
        <f t="shared" ref="G10:G11" si="1">F10/B10*100</f>
        <v>21.678791270285394</v>
      </c>
      <c r="H10" s="138"/>
    </row>
    <row r="11" spans="1:12" ht="15.75" thickBot="1" x14ac:dyDescent="0.3">
      <c r="A11" s="108" t="s">
        <v>30</v>
      </c>
      <c r="B11" s="161">
        <f t="shared" ref="B11" si="2">C11+F11</f>
        <v>218378</v>
      </c>
      <c r="C11" s="77">
        <v>158738</v>
      </c>
      <c r="D11" s="109">
        <f t="shared" si="0"/>
        <v>72.689556640320902</v>
      </c>
      <c r="E11" s="110"/>
      <c r="F11" s="77">
        <v>59640</v>
      </c>
      <c r="G11" s="109">
        <f t="shared" si="1"/>
        <v>27.310443359679088</v>
      </c>
      <c r="H11" s="138"/>
    </row>
    <row r="12" spans="1:12" x14ac:dyDescent="0.25">
      <c r="A12" s="170" t="s">
        <v>81</v>
      </c>
      <c r="B12" s="135"/>
      <c r="C12" s="135"/>
      <c r="D12" s="135"/>
      <c r="E12" s="135"/>
      <c r="F12" s="135"/>
      <c r="G12" s="135"/>
      <c r="H12" s="138"/>
    </row>
    <row r="13" spans="1:12" x14ac:dyDescent="0.25">
      <c r="A13" s="93" t="s">
        <v>84</v>
      </c>
    </row>
    <row r="14" spans="1:12" x14ac:dyDescent="0.25">
      <c r="G14" s="152"/>
    </row>
    <row r="15" spans="1:12" x14ac:dyDescent="0.25">
      <c r="G15" s="136"/>
    </row>
  </sheetData>
  <mergeCells count="5">
    <mergeCell ref="A5:A7"/>
    <mergeCell ref="B5:B7"/>
    <mergeCell ref="C5:G5"/>
    <mergeCell ref="C6:D6"/>
    <mergeCell ref="F6:G6"/>
  </mergeCells>
  <phoneticPr fontId="22" type="noConversion"/>
  <pageMargins left="0.7" right="0.7" top="0.75" bottom="0.75" header="0.3" footer="0.3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4" sqref="A4"/>
    </sheetView>
  </sheetViews>
  <sheetFormatPr baseColWidth="10" defaultRowHeight="15" x14ac:dyDescent="0.25"/>
  <cols>
    <col min="1" max="1" width="31.140625" style="24" customWidth="1"/>
    <col min="2" max="2" width="10.85546875" style="24" customWidth="1"/>
    <col min="3" max="3" width="2.42578125" style="24" customWidth="1"/>
    <col min="4" max="5" width="10.85546875" style="24" customWidth="1"/>
    <col min="6" max="6" width="1.7109375" style="24" customWidth="1"/>
    <col min="7" max="8" width="10.85546875" style="24" customWidth="1"/>
    <col min="9" max="9" width="1.7109375" style="24" customWidth="1"/>
    <col min="10" max="11" width="10.85546875" style="24" customWidth="1"/>
    <col min="12" max="12" width="1.7109375" style="24" customWidth="1"/>
    <col min="13" max="15" width="10.85546875" style="24" customWidth="1"/>
    <col min="16" max="16384" width="11.42578125" style="25"/>
  </cols>
  <sheetData>
    <row r="1" spans="1:15" ht="15" customHeight="1" x14ac:dyDescent="0.25">
      <c r="A1" s="6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15" customHeight="1" x14ac:dyDescent="0.25">
      <c r="A2" s="6" t="s">
        <v>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5" ht="15" customHeight="1" x14ac:dyDescent="0.25">
      <c r="A3" s="20">
        <v>2015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75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5" customHeight="1" x14ac:dyDescent="0.25">
      <c r="A5" s="189" t="s">
        <v>54</v>
      </c>
      <c r="B5" s="22"/>
      <c r="C5" s="23"/>
      <c r="D5" s="23"/>
      <c r="E5" s="23"/>
      <c r="F5" s="23"/>
      <c r="G5" s="23"/>
      <c r="H5" s="23" t="s">
        <v>0</v>
      </c>
      <c r="I5" s="23"/>
      <c r="J5" s="23"/>
      <c r="K5" s="23"/>
      <c r="L5" s="23"/>
      <c r="M5" s="23"/>
      <c r="N5" s="23"/>
    </row>
    <row r="6" spans="1:15" ht="15" customHeight="1" x14ac:dyDescent="0.25">
      <c r="A6" s="190"/>
      <c r="B6" s="26" t="s">
        <v>1</v>
      </c>
      <c r="C6" s="27"/>
      <c r="D6" s="192" t="s">
        <v>50</v>
      </c>
      <c r="E6" s="192"/>
      <c r="F6" s="27"/>
      <c r="G6" s="192" t="s">
        <v>51</v>
      </c>
      <c r="H6" s="192"/>
      <c r="I6" s="27"/>
      <c r="J6" s="192" t="s">
        <v>52</v>
      </c>
      <c r="K6" s="192"/>
      <c r="L6" s="27"/>
      <c r="M6" s="192" t="s">
        <v>53</v>
      </c>
      <c r="N6" s="192"/>
    </row>
    <row r="7" spans="1:15" ht="15" customHeight="1" thickBot="1" x14ac:dyDescent="0.3">
      <c r="A7" s="191"/>
      <c r="B7" s="30"/>
      <c r="C7" s="29"/>
      <c r="D7" s="28" t="s">
        <v>29</v>
      </c>
      <c r="E7" s="28" t="s">
        <v>40</v>
      </c>
      <c r="F7" s="29"/>
      <c r="G7" s="28" t="s">
        <v>29</v>
      </c>
      <c r="H7" s="28" t="s">
        <v>40</v>
      </c>
      <c r="I7" s="29"/>
      <c r="J7" s="28" t="s">
        <v>29</v>
      </c>
      <c r="K7" s="28" t="s">
        <v>40</v>
      </c>
      <c r="L7" s="29"/>
      <c r="M7" s="28" t="s">
        <v>29</v>
      </c>
      <c r="N7" s="28" t="s">
        <v>40</v>
      </c>
    </row>
    <row r="8" spans="1:15" x14ac:dyDescent="0.25">
      <c r="A8" s="162" t="s">
        <v>29</v>
      </c>
      <c r="B8" s="163">
        <f>D8+G8+J8+M8</f>
        <v>39197</v>
      </c>
      <c r="C8" s="164"/>
      <c r="D8" s="43">
        <f>SUM(D10:D29)</f>
        <v>477</v>
      </c>
      <c r="E8" s="44">
        <f>D8/$B8*100</f>
        <v>1.2169298670816644</v>
      </c>
      <c r="F8" s="142"/>
      <c r="G8" s="43">
        <f>SUM(G10:G29)</f>
        <v>4013</v>
      </c>
      <c r="H8" s="44">
        <f>G8/$B8*100</f>
        <v>10.238028420542388</v>
      </c>
      <c r="I8" s="142"/>
      <c r="J8" s="43">
        <f>SUM(J10:J29)</f>
        <v>28786</v>
      </c>
      <c r="K8" s="44">
        <f>J8/$B8*100</f>
        <v>73.439293823506901</v>
      </c>
      <c r="L8" s="142"/>
      <c r="M8" s="43">
        <f>SUM(M10:M29)</f>
        <v>5921</v>
      </c>
      <c r="N8" s="44">
        <f>M8/$B8*100</f>
        <v>15.105747888869045</v>
      </c>
      <c r="O8" s="200"/>
    </row>
    <row r="9" spans="1:15" ht="3.75" customHeight="1" x14ac:dyDescent="0.25">
      <c r="A9" s="165"/>
      <c r="B9" s="163"/>
      <c r="C9" s="166"/>
      <c r="D9" s="46"/>
      <c r="E9" s="47"/>
      <c r="F9" s="9"/>
      <c r="G9" s="46"/>
      <c r="H9" s="45"/>
      <c r="I9" s="9"/>
      <c r="J9" s="46"/>
      <c r="K9" s="47"/>
      <c r="L9" s="9"/>
      <c r="M9" s="46"/>
      <c r="N9" s="47"/>
      <c r="O9" s="200"/>
    </row>
    <row r="10" spans="1:15" x14ac:dyDescent="0.25">
      <c r="A10" s="147" t="s">
        <v>31</v>
      </c>
      <c r="B10" s="117">
        <f>D10+G10+J10+M10</f>
        <v>1222</v>
      </c>
      <c r="C10" s="160"/>
      <c r="D10" s="51">
        <v>0</v>
      </c>
      <c r="E10" s="52">
        <f t="shared" ref="E10:E11" si="0">D10/$B10*100</f>
        <v>0</v>
      </c>
      <c r="F10" s="8"/>
      <c r="G10" s="51">
        <v>158</v>
      </c>
      <c r="H10" s="52">
        <f t="shared" ref="H10:H11" si="1">G10/$B10*100</f>
        <v>12.929623567921441</v>
      </c>
      <c r="I10" s="8"/>
      <c r="J10" s="51">
        <v>820</v>
      </c>
      <c r="K10" s="52">
        <f t="shared" ref="K10:K11" si="2">J10/$B10*100</f>
        <v>67.103109656301143</v>
      </c>
      <c r="L10" s="8"/>
      <c r="M10" s="51">
        <v>244</v>
      </c>
      <c r="N10" s="52">
        <f>M10/$B10*100</f>
        <v>19.967266775777414</v>
      </c>
      <c r="O10" s="200"/>
    </row>
    <row r="11" spans="1:15" ht="15.75" thickBot="1" x14ac:dyDescent="0.3">
      <c r="A11" s="167" t="s">
        <v>30</v>
      </c>
      <c r="B11" s="161">
        <f>D11+G11+J11+M11</f>
        <v>37975</v>
      </c>
      <c r="C11" s="161"/>
      <c r="D11" s="55">
        <v>477</v>
      </c>
      <c r="E11" s="56">
        <f t="shared" si="0"/>
        <v>1.2560895325872286</v>
      </c>
      <c r="F11" s="110"/>
      <c r="G11" s="55">
        <v>3855</v>
      </c>
      <c r="H11" s="56">
        <f t="shared" si="1"/>
        <v>10.151415404871626</v>
      </c>
      <c r="I11" s="110"/>
      <c r="J11" s="55">
        <v>27966</v>
      </c>
      <c r="K11" s="56">
        <f t="shared" si="2"/>
        <v>73.643186306780777</v>
      </c>
      <c r="L11" s="110"/>
      <c r="M11" s="55">
        <v>5677</v>
      </c>
      <c r="N11" s="56">
        <f>M11/$B11*100</f>
        <v>14.949308755760368</v>
      </c>
      <c r="O11" s="200"/>
    </row>
    <row r="12" spans="1:15" s="168" customFormat="1" ht="18" customHeight="1" x14ac:dyDescent="0.25">
      <c r="A12" s="170" t="s">
        <v>81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</row>
    <row r="13" spans="1:15" x14ac:dyDescent="0.25">
      <c r="A13" s="12" t="s">
        <v>2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5" x14ac:dyDescent="0.25">
      <c r="A14" s="93" t="s">
        <v>85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69"/>
      <c r="L14" s="139"/>
      <c r="M14" s="139"/>
      <c r="N14" s="139"/>
    </row>
    <row r="19" spans="10:10" x14ac:dyDescent="0.25">
      <c r="J19" s="106"/>
    </row>
  </sheetData>
  <mergeCells count="5">
    <mergeCell ref="A5:A7"/>
    <mergeCell ref="D6:E6"/>
    <mergeCell ref="G6:H6"/>
    <mergeCell ref="J6:K6"/>
    <mergeCell ref="M6:N6"/>
  </mergeCells>
  <phoneticPr fontId="22" type="noConversion"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selection activeCell="A4" sqref="A4"/>
    </sheetView>
  </sheetViews>
  <sheetFormatPr baseColWidth="10" defaultRowHeight="15" x14ac:dyDescent="0.25"/>
  <cols>
    <col min="1" max="1" width="30" style="13" customWidth="1"/>
    <col min="2" max="2" width="13.85546875" style="13" customWidth="1"/>
    <col min="3" max="3" width="2.140625" style="13" customWidth="1"/>
    <col min="4" max="5" width="10.85546875" style="13" customWidth="1"/>
    <col min="6" max="6" width="2.140625" style="13" customWidth="1"/>
    <col min="7" max="8" width="10.85546875" style="13" customWidth="1"/>
    <col min="9" max="9" width="1.85546875" style="13" customWidth="1"/>
    <col min="10" max="11" width="10.85546875" style="13" customWidth="1"/>
    <col min="12" max="12" width="1.42578125" style="13" customWidth="1"/>
    <col min="13" max="31" width="10.85546875" style="13" customWidth="1"/>
  </cols>
  <sheetData>
    <row r="1" spans="1:31" s="1" customFormat="1" ht="15" customHeight="1" x14ac:dyDescent="0.2">
      <c r="A1" s="14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s="1" customFormat="1" ht="15" customHeight="1" x14ac:dyDescent="0.2">
      <c r="A2" s="14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1" customFormat="1" ht="15" customHeight="1" x14ac:dyDescent="0.2">
      <c r="A3" s="15">
        <v>2015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1" customFormat="1" ht="15" customHeight="1" thickBot="1" x14ac:dyDescent="0.25">
      <c r="A4" s="32"/>
      <c r="B4" s="32"/>
      <c r="C4" s="32"/>
      <c r="D4" s="32"/>
      <c r="E4" s="32"/>
      <c r="F4" s="32"/>
      <c r="G4" s="32"/>
      <c r="H4" s="32"/>
      <c r="I4" s="33"/>
      <c r="J4" s="32"/>
      <c r="K4" s="32"/>
      <c r="L4" s="32"/>
      <c r="M4" s="32"/>
      <c r="N4" s="32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1" customFormat="1" ht="15" customHeight="1" x14ac:dyDescent="0.2">
      <c r="A5" s="179" t="s">
        <v>9</v>
      </c>
      <c r="B5" s="193" t="s">
        <v>4</v>
      </c>
      <c r="C5" s="34"/>
      <c r="D5" s="195" t="s">
        <v>50</v>
      </c>
      <c r="E5" s="195"/>
      <c r="F5" s="35"/>
      <c r="G5" s="172" t="s">
        <v>5</v>
      </c>
      <c r="H5" s="172"/>
      <c r="I5" s="36"/>
      <c r="J5" s="196" t="s">
        <v>6</v>
      </c>
      <c r="K5" s="196"/>
      <c r="L5" s="37"/>
      <c r="M5" s="172" t="s">
        <v>7</v>
      </c>
      <c r="N5" s="17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1" customFormat="1" ht="15" customHeight="1" thickBot="1" x14ac:dyDescent="0.25">
      <c r="A6" s="181"/>
      <c r="B6" s="194"/>
      <c r="C6" s="38"/>
      <c r="D6" s="21" t="s">
        <v>29</v>
      </c>
      <c r="E6" s="21" t="s">
        <v>40</v>
      </c>
      <c r="F6" s="21"/>
      <c r="G6" s="21" t="s">
        <v>26</v>
      </c>
      <c r="H6" s="21" t="s">
        <v>40</v>
      </c>
      <c r="I6" s="39"/>
      <c r="J6" s="21" t="s">
        <v>26</v>
      </c>
      <c r="K6" s="40" t="s">
        <v>40</v>
      </c>
      <c r="L6" s="40"/>
      <c r="M6" s="21" t="s">
        <v>26</v>
      </c>
      <c r="N6" s="41" t="s">
        <v>40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4" customFormat="1" x14ac:dyDescent="0.25">
      <c r="A7" s="57" t="s">
        <v>29</v>
      </c>
      <c r="B7" s="42">
        <f>D7+G7+J7+M7</f>
        <v>229368</v>
      </c>
      <c r="C7" s="58"/>
      <c r="D7" s="59">
        <f>SUM(D9:D28)</f>
        <v>57015</v>
      </c>
      <c r="E7" s="60">
        <f>D7/$B7*100</f>
        <v>24.857434341320499</v>
      </c>
      <c r="F7" s="61"/>
      <c r="G7" s="59">
        <f>SUM(G9:G28)</f>
        <v>136551</v>
      </c>
      <c r="H7" s="60">
        <f>G7/$B7*100</f>
        <v>59.533587946008161</v>
      </c>
      <c r="I7" s="61"/>
      <c r="J7" s="59">
        <f>SUM(J9:J28)</f>
        <v>27242</v>
      </c>
      <c r="K7" s="60">
        <f>J7/$B7*100</f>
        <v>11.876983711764501</v>
      </c>
      <c r="L7" s="61"/>
      <c r="M7" s="59">
        <f>SUM(M9:M28)</f>
        <v>8560</v>
      </c>
      <c r="N7" s="60">
        <f>M7/$B7*100</f>
        <v>3.7319940009068393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s="4" customFormat="1" ht="6.75" customHeight="1" x14ac:dyDescent="0.25">
      <c r="A8" s="62"/>
      <c r="B8" s="42"/>
      <c r="C8" s="59"/>
      <c r="D8" s="59"/>
      <c r="E8" s="60"/>
      <c r="F8" s="63"/>
      <c r="G8" s="48"/>
      <c r="H8" s="60"/>
      <c r="I8" s="63"/>
      <c r="J8" s="48"/>
      <c r="K8" s="60"/>
      <c r="L8" s="63"/>
      <c r="M8" s="59"/>
      <c r="N8" s="60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s="4" customFormat="1" x14ac:dyDescent="0.25">
      <c r="A9" s="49" t="s">
        <v>55</v>
      </c>
      <c r="B9" s="16">
        <f>D9+G9+J9+M9</f>
        <v>8966</v>
      </c>
      <c r="C9" s="59"/>
      <c r="D9" s="64">
        <v>1672</v>
      </c>
      <c r="E9" s="65">
        <f>D9/$B9*100</f>
        <v>18.648226633950479</v>
      </c>
      <c r="F9" s="63"/>
      <c r="G9" s="50">
        <v>5338</v>
      </c>
      <c r="H9" s="65">
        <f t="shared" ref="H9:H10" si="0">G9/$B9*100</f>
        <v>59.536024983270131</v>
      </c>
      <c r="I9" s="66"/>
      <c r="J9" s="50">
        <v>1469</v>
      </c>
      <c r="K9" s="65">
        <f t="shared" ref="K9:K10" si="1">J9/$B9*100</f>
        <v>16.384117778273477</v>
      </c>
      <c r="L9" s="63"/>
      <c r="M9" s="50">
        <v>487</v>
      </c>
      <c r="N9" s="65">
        <f t="shared" ref="N9:N10" si="2">M9/$B9*100</f>
        <v>5.4316306045059113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s="4" customFormat="1" ht="15.75" thickBot="1" x14ac:dyDescent="0.3">
      <c r="A10" s="53" t="s">
        <v>56</v>
      </c>
      <c r="B10" s="54">
        <f t="shared" ref="B10" si="3">D10+G10+J10+M10</f>
        <v>220402</v>
      </c>
      <c r="C10" s="67"/>
      <c r="D10" s="68">
        <v>55343</v>
      </c>
      <c r="E10" s="69">
        <f t="shared" ref="E10" si="4">D10/$B10*100</f>
        <v>25.110026224807395</v>
      </c>
      <c r="F10" s="70"/>
      <c r="G10" s="54">
        <v>131213</v>
      </c>
      <c r="H10" s="69">
        <f t="shared" si="0"/>
        <v>59.533488806816635</v>
      </c>
      <c r="I10" s="71"/>
      <c r="J10" s="54">
        <v>25773</v>
      </c>
      <c r="K10" s="69">
        <f t="shared" si="1"/>
        <v>11.693632544169292</v>
      </c>
      <c r="L10" s="70"/>
      <c r="M10" s="54">
        <v>8073</v>
      </c>
      <c r="N10" s="69">
        <f t="shared" si="2"/>
        <v>3.6628524242066773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4" customFormat="1" ht="15" customHeight="1" x14ac:dyDescent="0.25">
      <c r="A11" s="170" t="s">
        <v>81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x14ac:dyDescent="0.25">
      <c r="A12" s="3" t="s">
        <v>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31" x14ac:dyDescent="0.25">
      <c r="A13" s="96" t="s">
        <v>86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31" x14ac:dyDescent="0.25">
      <c r="A14" s="72" t="s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31" x14ac:dyDescent="0.25">
      <c r="A15" s="72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31" x14ac:dyDescent="0.25">
      <c r="A16" s="72" t="s">
        <v>12</v>
      </c>
      <c r="B16" s="5"/>
      <c r="C16" s="5"/>
      <c r="D16" s="5"/>
      <c r="E16" s="5"/>
      <c r="F16" s="5"/>
      <c r="G16" s="5"/>
      <c r="H16" s="16"/>
      <c r="I16" s="5"/>
      <c r="J16" s="5"/>
      <c r="K16" s="5"/>
      <c r="L16" s="5"/>
      <c r="M16" s="5"/>
      <c r="N16" s="5"/>
    </row>
  </sheetData>
  <mergeCells count="6">
    <mergeCell ref="M5:N5"/>
    <mergeCell ref="A5:A6"/>
    <mergeCell ref="B5:B6"/>
    <mergeCell ref="D5:E5"/>
    <mergeCell ref="G5:H5"/>
    <mergeCell ref="J5:K5"/>
  </mergeCells>
  <phoneticPr fontId="22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 Totonaco-tepehua</vt:lpstr>
      <vt:lpstr>C1A 2000-2015</vt:lpstr>
      <vt:lpstr>C1B 2010-2015</vt:lpstr>
      <vt:lpstr>C2. Grupos edad y sexo</vt:lpstr>
      <vt:lpstr>C3. Condición de habla</vt:lpstr>
      <vt:lpstr>C4. Asistencia escolar </vt:lpstr>
      <vt:lpstr>C5. Alfabetismo</vt:lpstr>
      <vt:lpstr>C6. Instrucción básica</vt:lpstr>
      <vt:lpstr>c7. niveles de instrucción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dcterms:created xsi:type="dcterms:W3CDTF">2010-03-10T15:45:24Z</dcterms:created>
  <dcterms:modified xsi:type="dcterms:W3CDTF">2016-12-20T20:42:40Z</dcterms:modified>
</cp:coreProperties>
</file>