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5" windowWidth="12045" windowHeight="10500" tabRatio="656"/>
  </bookViews>
  <sheets>
    <sheet name="Indice Oto-mangue" sheetId="4" r:id="rId1"/>
    <sheet name="C1A. HLI 2000-2010" sheetId="1" r:id="rId2"/>
    <sheet name="C1B. HLI 2010-2015" sheetId="9" r:id="rId3"/>
    <sheet name="C2.EDAD Y SEXO" sheetId="2" r:id="rId4"/>
    <sheet name="C3. Condicion de habla española" sheetId="3" r:id="rId5"/>
    <sheet name="C4. Asistencia escolar" sheetId="5" r:id="rId6"/>
    <sheet name="C5. Alfabetismo" sheetId="6" r:id="rId7"/>
    <sheet name="C6. Instruccion basica" sheetId="7" r:id="rId8"/>
    <sheet name="C7. Niveles de instrucción" sheetId="8" r:id="rId9"/>
  </sheets>
  <calcPr calcId="145621"/>
</workbook>
</file>

<file path=xl/calcChain.xml><?xml version="1.0" encoding="utf-8"?>
<calcChain xmlns="http://schemas.openxmlformats.org/spreadsheetml/2006/main">
  <c r="B7" i="8" l="1"/>
  <c r="N7" i="8" s="1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7" i="8"/>
  <c r="M7" i="8"/>
  <c r="J7" i="8"/>
  <c r="G7" i="8"/>
  <c r="D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N8" i="7"/>
  <c r="K8" i="7"/>
  <c r="H8" i="7"/>
  <c r="E8" i="7"/>
  <c r="M8" i="7"/>
  <c r="J8" i="7"/>
  <c r="G8" i="7"/>
  <c r="D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F8" i="6"/>
  <c r="C8" i="6"/>
  <c r="B8" i="6"/>
  <c r="G8" i="6" s="1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8" i="5"/>
  <c r="D8" i="5" s="1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F8" i="5"/>
  <c r="C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F8" i="3"/>
  <c r="G8" i="3"/>
  <c r="D8" i="3"/>
  <c r="C8" i="3"/>
  <c r="B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Y6" i="2"/>
  <c r="X6" i="2"/>
  <c r="V6" i="2"/>
  <c r="U6" i="2"/>
  <c r="T6" i="2"/>
  <c r="R6" i="2"/>
  <c r="Q6" i="2"/>
  <c r="P6" i="2"/>
  <c r="N6" i="2"/>
  <c r="M6" i="2"/>
  <c r="L6" i="2"/>
  <c r="J6" i="2"/>
  <c r="I6" i="2"/>
  <c r="H6" i="2"/>
  <c r="F6" i="2"/>
  <c r="E6" i="2"/>
  <c r="D6" i="2"/>
  <c r="C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6" i="2" s="1"/>
  <c r="W8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6" i="2" s="1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6" i="2" s="1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6" i="2" s="1"/>
  <c r="K9" i="2"/>
  <c r="K8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6" i="2" s="1"/>
  <c r="G8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H6" i="9"/>
  <c r="H25" i="9"/>
  <c r="G25" i="9"/>
  <c r="H24" i="9"/>
  <c r="G24" i="9"/>
  <c r="H23" i="9"/>
  <c r="G23" i="9"/>
  <c r="H22" i="9"/>
  <c r="G22" i="9"/>
  <c r="H21" i="9"/>
  <c r="G21" i="9"/>
  <c r="H20" i="9"/>
  <c r="G20" i="9"/>
  <c r="H19" i="9"/>
  <c r="G19" i="9"/>
  <c r="H18" i="9"/>
  <c r="G18" i="9"/>
  <c r="H17" i="9"/>
  <c r="G17" i="9"/>
  <c r="H16" i="9"/>
  <c r="G16" i="9"/>
  <c r="H15" i="9"/>
  <c r="G15" i="9"/>
  <c r="H14" i="9"/>
  <c r="G14" i="9"/>
  <c r="H13" i="9"/>
  <c r="G13" i="9"/>
  <c r="H12" i="9"/>
  <c r="G12" i="9"/>
  <c r="H11" i="9"/>
  <c r="G11" i="9"/>
  <c r="H10" i="9"/>
  <c r="G10" i="9"/>
  <c r="H9" i="9"/>
  <c r="G9" i="9"/>
  <c r="H8" i="9"/>
  <c r="G8" i="9"/>
  <c r="F6" i="9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N6" i="1"/>
  <c r="H7" i="8" l="1"/>
  <c r="K7" i="8"/>
  <c r="B8" i="7"/>
  <c r="D8" i="6"/>
  <c r="G8" i="5"/>
  <c r="B6" i="2"/>
</calcChain>
</file>

<file path=xl/sharedStrings.xml><?xml version="1.0" encoding="utf-8"?>
<sst xmlns="http://schemas.openxmlformats.org/spreadsheetml/2006/main" count="311" uniqueCount="111">
  <si>
    <t>Alfabetismo en población de 15 años y más</t>
  </si>
  <si>
    <t xml:space="preserve">por agrupación lingüística de la familia Oto-mangue según condición de alfabetismo, </t>
  </si>
  <si>
    <r>
      <t xml:space="preserve">Cuadro 6. </t>
    </r>
    <r>
      <rPr>
        <b/>
        <sz val="10"/>
        <color indexed="8"/>
        <rFont val="Helv"/>
        <family val="2"/>
      </rPr>
      <t>Población de 6 a 14 años hablante de alguna lengua indígena</t>
    </r>
  </si>
  <si>
    <r>
      <t>Total</t>
    </r>
    <r>
      <rPr>
        <sz val="10"/>
        <rFont val="Calibri"/>
        <family val="2"/>
      </rPr>
      <t>²</t>
    </r>
  </si>
  <si>
    <r>
      <t>Instrucción básica</t>
    </r>
    <r>
      <rPr>
        <sz val="10"/>
        <rFont val="Calibri"/>
        <family val="2"/>
      </rPr>
      <t>¹</t>
    </r>
  </si>
  <si>
    <t>1/ Población con por lo menos un año aprobado del nivel de instrucción correspondiente.</t>
  </si>
  <si>
    <t>Cuadro 7. Población de 15 años y más hablante de alguna lengua indígena por agrupación lingüística de</t>
  </si>
  <si>
    <t xml:space="preserve"> la familia Oto-mangue según niveles de instrucción¹ básica, media superior y superior, </t>
  </si>
  <si>
    <t>De 55 y más</t>
  </si>
  <si>
    <r>
      <t>Total</t>
    </r>
    <r>
      <rPr>
        <vertAlign val="superscript"/>
        <sz val="10"/>
        <color indexed="8"/>
        <rFont val="Helv"/>
        <family val="2"/>
      </rPr>
      <t>2</t>
    </r>
  </si>
  <si>
    <r>
      <t>Básica</t>
    </r>
    <r>
      <rPr>
        <vertAlign val="superscript"/>
        <sz val="10"/>
        <color indexed="8"/>
        <rFont val="Helv"/>
        <family val="2"/>
      </rPr>
      <t>3</t>
    </r>
  </si>
  <si>
    <r>
      <t xml:space="preserve"> Media Superior</t>
    </r>
    <r>
      <rPr>
        <vertAlign val="superscript"/>
        <sz val="10"/>
        <color indexed="8"/>
        <rFont val="Helv"/>
        <family val="2"/>
      </rPr>
      <t>4</t>
    </r>
  </si>
  <si>
    <r>
      <t>Superior</t>
    </r>
    <r>
      <rPr>
        <vertAlign val="superscript"/>
        <sz val="10"/>
        <color indexed="8"/>
        <rFont val="Helv"/>
        <family val="2"/>
      </rPr>
      <t>5</t>
    </r>
  </si>
  <si>
    <t>3/ Incluye preescolar, primaria y secundaria o equivalente (técnico con primaria).</t>
  </si>
  <si>
    <t>4/ Incluye preparatoria o equivalente (bachillerato, técnico con secundaria, normal con secundaria).</t>
  </si>
  <si>
    <t>5/ Incluye profesional o equivalente (técnico o normal con preparatoria), maestría y doctorado.</t>
  </si>
  <si>
    <t xml:space="preserve">por agrupación lingüística de la familia Oto-mangue según nivel de instrucción básica, </t>
  </si>
  <si>
    <t xml:space="preserve">Cuadro 4. Población de 6 a 14 años hablante de alguna lengua indígena </t>
  </si>
  <si>
    <t xml:space="preserve">Cuadro 5. Población de 15 años y más hablante de alguna lengua indígena </t>
  </si>
  <si>
    <t>Cuadro 6. Población de 6 a 14 años hablante de alguna lengua indígena</t>
  </si>
  <si>
    <t>Cuadro 7. Población de 15 años y más hablante de alguna lengua indígena</t>
  </si>
  <si>
    <t>1/  Porcentaje con respecto al total de la población de 5 años y más hablante de alguna lengua indígena nacional para el año 2000 (6,044,547 hablantes)</t>
  </si>
  <si>
    <t>2/  Porcentaje con respecto al total de la población de 5 años y más hablante de alguna lengua indígena nacional para el año 2005 (6,011,202 hablantes)</t>
  </si>
  <si>
    <r>
      <t>Total</t>
    </r>
    <r>
      <rPr>
        <vertAlign val="superscript"/>
        <sz val="10"/>
        <rFont val="Helv"/>
        <family val="2"/>
      </rPr>
      <t>1</t>
    </r>
  </si>
  <si>
    <t>Condición de bilingüismo lengua indígena-español</t>
  </si>
  <si>
    <t>Habla sólo lengua indígena</t>
  </si>
  <si>
    <t>Habla también español</t>
  </si>
  <si>
    <t>por agrupación lingüística de la familia Oto-mangue según bilingüismo lengua indígena-español,</t>
  </si>
  <si>
    <t>Total¹</t>
  </si>
  <si>
    <t>Asistencia escolar en población de 6 a 14 años</t>
  </si>
  <si>
    <t xml:space="preserve">por agrupación lingüística de la familia Oto-mangue según asistencia escolar, </t>
  </si>
  <si>
    <t>V. Agrupaciones lingüísticas de la familia Oto-mangue</t>
  </si>
  <si>
    <t xml:space="preserve">Total </t>
  </si>
  <si>
    <t xml:space="preserve">% </t>
  </si>
  <si>
    <t xml:space="preserve">%  </t>
  </si>
  <si>
    <t>Total</t>
  </si>
  <si>
    <t>otomí</t>
  </si>
  <si>
    <t>mazahua</t>
  </si>
  <si>
    <t>matlatzinca</t>
  </si>
  <si>
    <t>tlahuica</t>
  </si>
  <si>
    <t>pame</t>
  </si>
  <si>
    <t>chichimeco jonaz</t>
  </si>
  <si>
    <t>chinanteco</t>
  </si>
  <si>
    <t>tlapaneco</t>
  </si>
  <si>
    <t>mazateco</t>
  </si>
  <si>
    <t>ixcateco</t>
  </si>
  <si>
    <t>chocholteco</t>
  </si>
  <si>
    <t>popoloca</t>
  </si>
  <si>
    <t>zapoteco</t>
  </si>
  <si>
    <t>chatino</t>
  </si>
  <si>
    <t>amuzgo</t>
  </si>
  <si>
    <t>mixteco</t>
  </si>
  <si>
    <t>cuicateco</t>
  </si>
  <si>
    <t>triqui</t>
  </si>
  <si>
    <t xml:space="preserve">Total por agrupaciones </t>
  </si>
  <si>
    <t>De 5 a 14</t>
  </si>
  <si>
    <t>De 15 a 24</t>
  </si>
  <si>
    <t>De 25 a 34</t>
  </si>
  <si>
    <t>De 35 a 54</t>
  </si>
  <si>
    <t>hombres</t>
  </si>
  <si>
    <t>mujeres</t>
  </si>
  <si>
    <t>%</t>
  </si>
  <si>
    <t>Asiste</t>
  </si>
  <si>
    <t>No asiste</t>
  </si>
  <si>
    <t xml:space="preserve">Alfabeta </t>
  </si>
  <si>
    <t xml:space="preserve">Analfabeta </t>
  </si>
  <si>
    <t>Sin instrucción</t>
  </si>
  <si>
    <t>Preescolar</t>
  </si>
  <si>
    <t>Primaria</t>
  </si>
  <si>
    <t>Secundaria</t>
  </si>
  <si>
    <t>Tema: Distribución de la población</t>
  </si>
  <si>
    <t xml:space="preserve">Tema: Bilingüismo-monolingüismo </t>
  </si>
  <si>
    <t>Tema: Educación</t>
  </si>
  <si>
    <t xml:space="preserve">hombres </t>
  </si>
  <si>
    <t>V. Agrupaciones lingüistícas de la familia Oto-mangue</t>
  </si>
  <si>
    <t>V.Agrupaciones lingüistícas de la familia Oto-mangue</t>
  </si>
  <si>
    <t>De 3 y 4 años</t>
  </si>
  <si>
    <t>Total
5 años y más</t>
  </si>
  <si>
    <r>
      <t>% de la PHLIN</t>
    </r>
    <r>
      <rPr>
        <vertAlign val="superscript"/>
        <sz val="10"/>
        <rFont val="Helv"/>
      </rPr>
      <t>1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</si>
  <si>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2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</si>
  <si>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3</t>
    </r>
    <r>
      <rPr>
        <sz val="10"/>
        <rFont val="Helv"/>
        <family val="2"/>
      </rPr>
      <t xml:space="preserve"> </t>
    </r>
  </si>
  <si>
    <t>Total
3 años y más</t>
  </si>
  <si>
    <r>
      <t>% de la PHLIN</t>
    </r>
    <r>
      <rPr>
        <vertAlign val="superscript"/>
        <sz val="10"/>
        <rFont val="Helv"/>
      </rPr>
      <t>4</t>
    </r>
    <r>
      <rPr>
        <sz val="10"/>
        <rFont val="Helv"/>
        <family val="2"/>
      </rPr>
      <t xml:space="preserve"> </t>
    </r>
  </si>
  <si>
    <t>3/  Porcentaje con respecto al total de la población de 5 años y más hablante de alguna lengua indígena nacional para el año 2010 (6,695,228 hablantes)</t>
  </si>
  <si>
    <t>Cuadro 2. Población de 3 años y más hablante de alguna lengua indígena por agrupaciones lingüísticas de la familia Oto-mangue según grandes grupos de edad y sexo</t>
  </si>
  <si>
    <t xml:space="preserve">Cuadro 3. Población de 3 años y más hablante de alguna lengua indígena </t>
  </si>
  <si>
    <t>Cuadro 2. Población de 3 años y más hablante de alguna lengua indígena por agrupación lingüística de la familia Oto-mangue según grandes grupos de</t>
  </si>
  <si>
    <t>Fuente: Estimación del INALI con base en el XII Censo General de Población y Vivienda, INEGI, 2000; II Conteo de Población y Vivienda, INEGI, 2005; Censo de Población y Vivienda, INEGI 2010; Encuesta Intercensal, INEGI, 2015; Catálogo de las Lenguas Indígenas Nacionales, INALI, 2008.</t>
  </si>
  <si>
    <t>4/  Porcentaje con respecto al total de la población de 5 años y más hablante de alguna lengua indígena nacional para el año 2015 (7,173,534 hablantes)</t>
  </si>
  <si>
    <t>2000, 2005, 2010 y 2015</t>
  </si>
  <si>
    <t>2010 y 2015</t>
  </si>
  <si>
    <t>Cuadro 1A. Población de 5 años y más hablante de alguna lengua indígena por agrupación lingüística de la familia Oto-mangue,</t>
  </si>
  <si>
    <t>Fuente: Estimación del INALI con base en el Censo de Población y Vivienda, INEGI 2010; Encuesta Intercensal, INEGI, 2015; Catálogo de las Lenguas Indígenas Nacionales, INALI, 2008.</t>
  </si>
  <si>
    <t>1/  Porcentaje con respecto al total de la población de 3 años y más hablante de alguna lengua indígena nacional para el año 2010 (6,913,362 hablantes)</t>
  </si>
  <si>
    <t>2/  Porcentaje con respecto al total de la población de 3 años y más hablante de alguna lengua indígena nacional para el año 2015 (7,382,785 hablantes)</t>
  </si>
  <si>
    <t>Fuente: Estimación del INALI con base en los datos de la Encuesta Intercensal, INEGI, 2015, y el Catálogo de las Lenguas Indígenas Nacionales, INALI, 2008.</t>
  </si>
  <si>
    <t>1/ No se incluye los no especificados según condición de habla española (50,922 hablantes)</t>
  </si>
  <si>
    <t>1/ No se incluye los no especificados según condición de asistenia escolar (178 hablantes)</t>
  </si>
  <si>
    <t>1/ No se incluyen quienes no especificaron su condición de alfabetismo (20,559 hablante para esta familia lingüística).</t>
  </si>
  <si>
    <t>2/ No se incluyen quienes no especificaron su nivel de instrucción 804 hablantes para esta familia lingüística).</t>
  </si>
  <si>
    <t>2/ No se incluyen quienes no especificaron su nivel de instrucción (2,213 hablantes para esta familia lingüística).</t>
  </si>
  <si>
    <t>Cuadro 1B. Población de 3 años y más hablante de alguna lengua indígena por agrupación lingüística de la familia Oto-mangue,</t>
  </si>
  <si>
    <t>Información básica de la familia Oto-mangue, 2015.</t>
  </si>
  <si>
    <t>edad y sexo, 2015.</t>
  </si>
  <si>
    <t>por agrupación lingüística de la familia Oto-mangue según bilingüismo lengua indígena-español, 2015.</t>
  </si>
  <si>
    <t>por agrupación lingüística de la familia Oto-mangue según asistencia escolar, 2015.</t>
  </si>
  <si>
    <t>por agrupación lingüística de la familia Oto-mangue según condición de alfabetismo, 2015.</t>
  </si>
  <si>
    <t>por agrupación lingüística de la familia Oto-mangue según nivel de instrucción básica, 2015.</t>
  </si>
  <si>
    <t>por agrupación lingüística de la familia Oto-mangue según niveles de instrucción básica, media superior y superior, 2015.</t>
  </si>
  <si>
    <t>Cuadro 1A. Población de 5 años y más hablante de alguna lengua indígena por agrupación lingüística de la familia Oto-mangue, comparativo 2000, 2005, 2010 y 2015.</t>
  </si>
  <si>
    <t>Cuadro 1B. Población de 3 años y más hablante de alguna lengua indígena por agrupación lingüística de la familia Oto-mangue, comparativo 2010 y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</si>
</sst>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####"/>
    <numFmt numFmtId="165" formatCode="0.0"/>
    <numFmt numFmtId="166" formatCode="0.000"/>
  </numFmts>
  <fonts count="29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indexed="8"/>
      <name val="Presidencia Base"/>
      <family val="3"/>
    </font>
    <font>
      <sz val="11"/>
      <name val="Presidencia Base"/>
      <family val="3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b/>
      <sz val="10"/>
      <name val="Helv"/>
      <family val="2"/>
    </font>
    <font>
      <sz val="11"/>
      <color indexed="8"/>
      <name val="Helv"/>
      <family val="2"/>
    </font>
    <font>
      <b/>
      <sz val="11"/>
      <color indexed="8"/>
      <name val="Helv"/>
      <family val="2"/>
    </font>
    <font>
      <b/>
      <sz val="11"/>
      <name val="Helv"/>
      <family val="2"/>
    </font>
    <font>
      <sz val="10"/>
      <name val="Helv"/>
      <family val="2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b/>
      <sz val="10"/>
      <color indexed="8"/>
      <name val="Helv"/>
      <family val="2"/>
    </font>
    <font>
      <sz val="10"/>
      <color indexed="8"/>
      <name val="Helv"/>
      <family val="2"/>
    </font>
    <font>
      <sz val="8"/>
      <name val="Helv"/>
      <family val="2"/>
    </font>
    <font>
      <sz val="8"/>
      <color indexed="8"/>
      <name val="Helv"/>
      <family val="2"/>
    </font>
    <font>
      <vertAlign val="superscript"/>
      <sz val="10"/>
      <name val="Helv"/>
      <family val="2"/>
    </font>
    <font>
      <sz val="8"/>
      <color indexed="8"/>
      <name val="Helv"/>
      <family val="2"/>
    </font>
    <font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vertAlign val="superscript"/>
      <sz val="10"/>
      <color indexed="8"/>
      <name val="Helv"/>
      <family val="2"/>
    </font>
    <font>
      <sz val="8"/>
      <name val="Verdana"/>
      <family val="2"/>
    </font>
    <font>
      <vertAlign val="superscript"/>
      <sz val="10"/>
      <name val="Helv"/>
    </font>
    <font>
      <sz val="10"/>
      <name val="Helv"/>
    </font>
    <font>
      <sz val="10"/>
      <color indexed="8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0" fillId="0" borderId="0" xfId="0" applyFill="1"/>
    <xf numFmtId="0" fontId="3" fillId="0" borderId="0" xfId="0" applyFont="1"/>
    <xf numFmtId="0" fontId="0" fillId="2" borderId="0" xfId="0" applyFill="1"/>
    <xf numFmtId="0" fontId="4" fillId="2" borderId="0" xfId="0" applyFont="1" applyFill="1" applyBorder="1" applyAlignment="1"/>
    <xf numFmtId="0" fontId="4" fillId="2" borderId="0" xfId="0" applyFont="1" applyFill="1"/>
    <xf numFmtId="0" fontId="4" fillId="0" borderId="0" xfId="0" applyFont="1" applyFill="1" applyBorder="1"/>
    <xf numFmtId="0" fontId="4" fillId="0" borderId="0" xfId="0" applyFont="1"/>
    <xf numFmtId="0" fontId="5" fillId="2" borderId="0" xfId="1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0" borderId="0" xfId="0" applyFont="1"/>
    <xf numFmtId="0" fontId="14" fillId="0" borderId="1" xfId="0" applyFont="1" applyFill="1" applyBorder="1" applyAlignment="1">
      <alignment horizontal="left" vertical="top" wrapText="1"/>
    </xf>
    <xf numFmtId="41" fontId="14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/>
    </xf>
    <xf numFmtId="0" fontId="7" fillId="0" borderId="1" xfId="0" applyFont="1" applyFill="1" applyBorder="1"/>
    <xf numFmtId="41" fontId="14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41" fontId="16" fillId="0" borderId="0" xfId="0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center"/>
    </xf>
    <xf numFmtId="2" fontId="12" fillId="0" borderId="0" xfId="2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left" vertical="top" wrapText="1"/>
    </xf>
    <xf numFmtId="41" fontId="16" fillId="0" borderId="3" xfId="0" applyNumberFormat="1" applyFont="1" applyFill="1" applyBorder="1" applyAlignment="1">
      <alignment horizontal="center" vertical="center"/>
    </xf>
    <xf numFmtId="165" fontId="12" fillId="0" borderId="3" xfId="2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/>
    <xf numFmtId="0" fontId="14" fillId="0" borderId="0" xfId="0" applyFont="1" applyFill="1" applyBorder="1" applyAlignment="1">
      <alignment horizontal="left" vertical="top" wrapText="1"/>
    </xf>
    <xf numFmtId="165" fontId="1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165" fontId="8" fillId="0" borderId="0" xfId="6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41" fontId="7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41" fontId="15" fillId="2" borderId="0" xfId="0" applyNumberFormat="1" applyFont="1" applyFill="1" applyBorder="1" applyAlignment="1">
      <alignment horizontal="left" vertical="top" wrapText="1"/>
    </xf>
    <xf numFmtId="41" fontId="8" fillId="2" borderId="0" xfId="0" applyNumberFormat="1" applyFont="1" applyFill="1" applyBorder="1"/>
    <xf numFmtId="41" fontId="15" fillId="2" borderId="0" xfId="0" applyNumberFormat="1" applyFont="1" applyFill="1" applyBorder="1" applyAlignment="1">
      <alignment horizontal="right" vertical="center"/>
    </xf>
    <xf numFmtId="41" fontId="13" fillId="2" borderId="0" xfId="0" applyNumberFormat="1" applyFont="1" applyFill="1" applyBorder="1" applyAlignment="1">
      <alignment horizontal="left" vertical="top" wrapText="1"/>
    </xf>
    <xf numFmtId="41" fontId="12" fillId="2" borderId="0" xfId="0" applyNumberFormat="1" applyFont="1" applyFill="1" applyBorder="1"/>
    <xf numFmtId="41" fontId="13" fillId="2" borderId="0" xfId="0" applyNumberFormat="1" applyFont="1" applyFill="1" applyBorder="1" applyAlignment="1">
      <alignment horizontal="right" vertical="center"/>
    </xf>
    <xf numFmtId="41" fontId="13" fillId="2" borderId="3" xfId="0" applyNumberFormat="1" applyFont="1" applyFill="1" applyBorder="1" applyAlignment="1">
      <alignment horizontal="left" vertical="top" wrapText="1"/>
    </xf>
    <xf numFmtId="41" fontId="12" fillId="2" borderId="3" xfId="0" applyNumberFormat="1" applyFont="1" applyFill="1" applyBorder="1"/>
    <xf numFmtId="41" fontId="13" fillId="2" borderId="3" xfId="0" applyNumberFormat="1" applyFont="1" applyFill="1" applyBorder="1" applyAlignment="1">
      <alignment horizontal="right" vertical="center"/>
    </xf>
    <xf numFmtId="41" fontId="6" fillId="2" borderId="0" xfId="0" applyNumberFormat="1" applyFont="1" applyFill="1" applyBorder="1"/>
    <xf numFmtId="0" fontId="6" fillId="2" borderId="0" xfId="0" applyFont="1" applyFill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41" fontId="13" fillId="2" borderId="0" xfId="0" applyNumberFormat="1" applyFont="1" applyFill="1" applyBorder="1" applyAlignment="1">
      <alignment horizontal="center" vertical="center"/>
    </xf>
    <xf numFmtId="41" fontId="13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 wrapText="1"/>
    </xf>
    <xf numFmtId="165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41" fontId="13" fillId="2" borderId="3" xfId="0" applyNumberFormat="1" applyFont="1" applyFill="1" applyBorder="1" applyAlignment="1">
      <alignment horizontal="center" vertical="center"/>
    </xf>
    <xf numFmtId="41" fontId="13" fillId="2" borderId="3" xfId="0" applyNumberFormat="1" applyFont="1" applyFill="1" applyBorder="1" applyAlignment="1">
      <alignment vertical="center"/>
    </xf>
    <xf numFmtId="41" fontId="10" fillId="2" borderId="0" xfId="0" applyNumberFormat="1" applyFont="1" applyFill="1" applyBorder="1" applyAlignment="1">
      <alignment horizontal="center" vertical="center"/>
    </xf>
    <xf numFmtId="41" fontId="10" fillId="2" borderId="0" xfId="0" applyNumberFormat="1" applyFont="1" applyFill="1" applyBorder="1" applyAlignment="1">
      <alignment vertical="center"/>
    </xf>
    <xf numFmtId="0" fontId="18" fillId="2" borderId="0" xfId="0" applyFont="1" applyFill="1"/>
    <xf numFmtId="0" fontId="18" fillId="0" borderId="0" xfId="0" applyFont="1"/>
    <xf numFmtId="41" fontId="15" fillId="2" borderId="0" xfId="0" applyNumberFormat="1" applyFont="1" applyFill="1" applyBorder="1" applyAlignment="1">
      <alignment horizontal="center" vertical="center"/>
    </xf>
    <xf numFmtId="41" fontId="15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0" fontId="7" fillId="2" borderId="0" xfId="0" applyFont="1" applyFill="1"/>
    <xf numFmtId="41" fontId="14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/>
    <xf numFmtId="0" fontId="16" fillId="2" borderId="0" xfId="0" applyFont="1" applyFill="1" applyBorder="1" applyAlignment="1">
      <alignment horizontal="left" vertical="top" wrapText="1"/>
    </xf>
    <xf numFmtId="41" fontId="16" fillId="2" borderId="0" xfId="0" applyNumberFormat="1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left" vertical="top" wrapText="1"/>
    </xf>
    <xf numFmtId="41" fontId="16" fillId="2" borderId="3" xfId="0" applyNumberFormat="1" applyFont="1" applyFill="1" applyBorder="1" applyAlignment="1">
      <alignment horizontal="right" vertical="center"/>
    </xf>
    <xf numFmtId="41" fontId="14" fillId="2" borderId="0" xfId="0" applyNumberFormat="1" applyFont="1" applyFill="1" applyBorder="1" applyAlignment="1">
      <alignment horizontal="right" vertical="center"/>
    </xf>
    <xf numFmtId="0" fontId="12" fillId="2" borderId="3" xfId="5" applyFont="1" applyFill="1" applyBorder="1" applyAlignment="1">
      <alignment vertical="center"/>
    </xf>
    <xf numFmtId="0" fontId="7" fillId="0" borderId="0" xfId="0" applyFont="1"/>
    <xf numFmtId="41" fontId="12" fillId="2" borderId="0" xfId="3" applyNumberFormat="1" applyFont="1" applyFill="1" applyBorder="1" applyAlignment="1">
      <alignment horizontal="right" vertical="center"/>
    </xf>
    <xf numFmtId="49" fontId="12" fillId="2" borderId="5" xfId="5" applyNumberFormat="1" applyFont="1" applyFill="1" applyBorder="1" applyAlignment="1">
      <alignment horizontal="center" vertical="center" wrapText="1"/>
    </xf>
    <xf numFmtId="49" fontId="12" fillId="2" borderId="3" xfId="5" applyNumberFormat="1" applyFont="1" applyFill="1" applyBorder="1" applyAlignment="1">
      <alignment horizontal="center" vertical="center" wrapText="1"/>
    </xf>
    <xf numFmtId="49" fontId="12" fillId="2" borderId="2" xfId="5" applyNumberFormat="1" applyFont="1" applyFill="1" applyBorder="1" applyAlignment="1">
      <alignment horizontal="center" vertical="center" wrapText="1"/>
    </xf>
    <xf numFmtId="49" fontId="8" fillId="2" borderId="1" xfId="5" applyNumberFormat="1" applyFont="1" applyFill="1" applyBorder="1" applyAlignment="1">
      <alignment horizontal="left"/>
    </xf>
    <xf numFmtId="41" fontId="7" fillId="2" borderId="0" xfId="0" applyNumberFormat="1" applyFont="1" applyFill="1"/>
    <xf numFmtId="165" fontId="8" fillId="2" borderId="0" xfId="5" applyNumberFormat="1" applyFont="1" applyFill="1" applyBorder="1" applyAlignment="1">
      <alignment horizontal="center" vertical="center"/>
    </xf>
    <xf numFmtId="49" fontId="8" fillId="2" borderId="0" xfId="5" applyNumberFormat="1" applyFont="1" applyFill="1" applyBorder="1" applyAlignment="1">
      <alignment horizontal="left"/>
    </xf>
    <xf numFmtId="0" fontId="15" fillId="3" borderId="0" xfId="0" applyFont="1" applyFill="1" applyBorder="1" applyAlignment="1"/>
    <xf numFmtId="0" fontId="13" fillId="3" borderId="0" xfId="0" applyFont="1" applyFill="1" applyBorder="1" applyAlignment="1"/>
    <xf numFmtId="0" fontId="15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2" fontId="13" fillId="3" borderId="0" xfId="0" applyNumberFormat="1" applyFont="1" applyFill="1" applyBorder="1"/>
    <xf numFmtId="0" fontId="13" fillId="3" borderId="1" xfId="0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2" fontId="13" fillId="3" borderId="3" xfId="0" applyNumberFormat="1" applyFont="1" applyFill="1" applyBorder="1" applyAlignment="1">
      <alignment vertical="center"/>
    </xf>
    <xf numFmtId="0" fontId="13" fillId="3" borderId="3" xfId="0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/>
    </xf>
    <xf numFmtId="49" fontId="8" fillId="3" borderId="0" xfId="3" applyNumberFormat="1" applyFont="1" applyFill="1" applyBorder="1" applyAlignment="1">
      <alignment horizontal="left"/>
    </xf>
    <xf numFmtId="41" fontId="15" fillId="3" borderId="0" xfId="0" applyNumberFormat="1" applyFont="1" applyFill="1" applyBorder="1"/>
    <xf numFmtId="41" fontId="15" fillId="3" borderId="1" xfId="0" applyNumberFormat="1" applyFont="1" applyFill="1" applyBorder="1" applyAlignment="1">
      <alignment horizontal="right" vertical="center"/>
    </xf>
    <xf numFmtId="165" fontId="15" fillId="3" borderId="0" xfId="0" applyNumberFormat="1" applyFont="1" applyFill="1" applyBorder="1" applyAlignment="1">
      <alignment horizontal="center"/>
    </xf>
    <xf numFmtId="164" fontId="15" fillId="3" borderId="0" xfId="0" applyNumberFormat="1" applyFont="1" applyFill="1" applyBorder="1" applyAlignment="1">
      <alignment horizontal="right" vertical="center"/>
    </xf>
    <xf numFmtId="0" fontId="15" fillId="3" borderId="1" xfId="0" applyFont="1" applyFill="1" applyBorder="1"/>
    <xf numFmtId="0" fontId="15" fillId="3" borderId="0" xfId="0" applyFont="1" applyFill="1" applyBorder="1"/>
    <xf numFmtId="41" fontId="15" fillId="3" borderId="0" xfId="0" applyNumberFormat="1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left" vertical="top" wrapText="1"/>
    </xf>
    <xf numFmtId="41" fontId="13" fillId="3" borderId="0" xfId="0" applyNumberFormat="1" applyFont="1" applyFill="1" applyBorder="1"/>
    <xf numFmtId="41" fontId="13" fillId="3" borderId="0" xfId="0" applyNumberFormat="1" applyFont="1" applyFill="1" applyBorder="1" applyAlignment="1">
      <alignment horizontal="right" vertical="center"/>
    </xf>
    <xf numFmtId="165" fontId="13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right" vertic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left" wrapText="1"/>
    </xf>
    <xf numFmtId="41" fontId="13" fillId="3" borderId="0" xfId="0" applyNumberFormat="1" applyFont="1" applyFill="1" applyBorder="1" applyAlignment="1"/>
    <xf numFmtId="41" fontId="13" fillId="3" borderId="0" xfId="0" applyNumberFormat="1" applyFont="1" applyFill="1" applyBorder="1" applyAlignment="1">
      <alignment horizontal="right"/>
    </xf>
    <xf numFmtId="164" fontId="13" fillId="3" borderId="0" xfId="0" applyNumberFormat="1" applyFont="1" applyFill="1" applyBorder="1" applyAlignment="1">
      <alignment horizontal="right"/>
    </xf>
    <xf numFmtId="0" fontId="13" fillId="3" borderId="3" xfId="0" applyFont="1" applyFill="1" applyBorder="1" applyAlignment="1">
      <alignment horizontal="left" vertical="top" wrapText="1"/>
    </xf>
    <xf numFmtId="41" fontId="13" fillId="3" borderId="3" xfId="0" applyNumberFormat="1" applyFont="1" applyFill="1" applyBorder="1"/>
    <xf numFmtId="41" fontId="13" fillId="3" borderId="3" xfId="0" applyNumberFormat="1" applyFont="1" applyFill="1" applyBorder="1" applyAlignment="1">
      <alignment horizontal="right" vertical="center"/>
    </xf>
    <xf numFmtId="164" fontId="13" fillId="3" borderId="3" xfId="0" applyNumberFormat="1" applyFont="1" applyFill="1" applyBorder="1" applyAlignment="1">
      <alignment horizontal="right" vertical="center"/>
    </xf>
    <xf numFmtId="0" fontId="13" fillId="3" borderId="3" xfId="0" applyFont="1" applyFill="1" applyBorder="1"/>
    <xf numFmtId="0" fontId="20" fillId="0" borderId="0" xfId="0" applyFont="1" applyFill="1" applyBorder="1" applyAlignment="1">
      <alignment vertical="center"/>
    </xf>
    <xf numFmtId="0" fontId="17" fillId="3" borderId="0" xfId="0" applyFont="1" applyFill="1" applyBorder="1"/>
    <xf numFmtId="0" fontId="6" fillId="2" borderId="3" xfId="0" applyFont="1" applyFill="1" applyBorder="1" applyAlignment="1">
      <alignment horizontal="center" vertical="center" wrapText="1"/>
    </xf>
    <xf numFmtId="49" fontId="12" fillId="2" borderId="3" xfId="1" applyNumberFormat="1" applyFont="1" applyFill="1" applyBorder="1" applyAlignment="1">
      <alignment horizontal="center" vertical="center" wrapText="1"/>
    </xf>
    <xf numFmtId="41" fontId="12" fillId="2" borderId="1" xfId="7" applyNumberFormat="1" applyFont="1" applyFill="1" applyBorder="1" applyAlignment="1">
      <alignment horizontal="center" vertical="center"/>
    </xf>
    <xf numFmtId="41" fontId="6" fillId="2" borderId="3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1" fontId="8" fillId="0" borderId="1" xfId="6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vertical="center"/>
    </xf>
    <xf numFmtId="41" fontId="0" fillId="2" borderId="0" xfId="0" applyNumberFormat="1" applyFill="1"/>
    <xf numFmtId="41" fontId="27" fillId="2" borderId="0" xfId="4" applyNumberFormat="1" applyFont="1" applyFill="1" applyBorder="1" applyAlignment="1">
      <alignment horizontal="center" vertical="center"/>
    </xf>
    <xf numFmtId="165" fontId="6" fillId="0" borderId="0" xfId="0" applyNumberFormat="1" applyFont="1"/>
    <xf numFmtId="41" fontId="28" fillId="2" borderId="0" xfId="0" applyNumberFormat="1" applyFont="1" applyFill="1" applyBorder="1"/>
    <xf numFmtId="0" fontId="28" fillId="2" borderId="0" xfId="0" applyFont="1" applyFill="1" applyBorder="1"/>
    <xf numFmtId="41" fontId="28" fillId="2" borderId="0" xfId="0" applyNumberFormat="1" applyFont="1" applyFill="1" applyBorder="1" applyAlignment="1">
      <alignment horizontal="right" vertical="center"/>
    </xf>
    <xf numFmtId="165" fontId="27" fillId="2" borderId="0" xfId="5" applyNumberFormat="1" applyFont="1" applyFill="1" applyBorder="1" applyAlignment="1">
      <alignment horizontal="center" vertical="center"/>
    </xf>
    <xf numFmtId="165" fontId="27" fillId="2" borderId="0" xfId="4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top" wrapText="1"/>
    </xf>
    <xf numFmtId="0" fontId="28" fillId="2" borderId="0" xfId="0" applyFont="1" applyFill="1" applyBorder="1" applyAlignment="1">
      <alignment wrapText="1"/>
    </xf>
    <xf numFmtId="41" fontId="28" fillId="2" borderId="3" xfId="0" applyNumberFormat="1" applyFont="1" applyFill="1" applyBorder="1"/>
    <xf numFmtId="0" fontId="28" fillId="2" borderId="3" xfId="0" applyFont="1" applyFill="1" applyBorder="1"/>
    <xf numFmtId="41" fontId="28" fillId="2" borderId="3" xfId="0" applyNumberFormat="1" applyFont="1" applyFill="1" applyBorder="1" applyAlignment="1">
      <alignment horizontal="right" vertical="center"/>
    </xf>
    <xf numFmtId="165" fontId="27" fillId="2" borderId="3" xfId="5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41" fontId="17" fillId="2" borderId="1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vertical="center"/>
    </xf>
    <xf numFmtId="49" fontId="8" fillId="2" borderId="0" xfId="3" applyNumberFormat="1" applyFont="1" applyFill="1" applyBorder="1" applyAlignment="1">
      <alignment horizontal="left" vertical="center"/>
    </xf>
    <xf numFmtId="165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49" fontId="11" fillId="2" borderId="0" xfId="3" applyNumberFormat="1" applyFont="1" applyFill="1" applyBorder="1" applyAlignment="1">
      <alignment horizontal="left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2" fontId="13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165" fontId="13" fillId="2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65" fontId="7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41" fontId="6" fillId="2" borderId="0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horizontal="center" vertical="center"/>
    </xf>
    <xf numFmtId="41" fontId="6" fillId="2" borderId="0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center" vertical="center"/>
    </xf>
    <xf numFmtId="41" fontId="6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41" fontId="12" fillId="2" borderId="3" xfId="0" applyNumberFormat="1" applyFont="1" applyFill="1" applyBorder="1" applyAlignment="1">
      <alignment horizontal="right" vertical="center" wrapText="1"/>
    </xf>
    <xf numFmtId="165" fontId="6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/>
    </xf>
    <xf numFmtId="41" fontId="0" fillId="2" borderId="0" xfId="0" applyNumberForma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41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41" fontId="6" fillId="2" borderId="3" xfId="0" applyNumberFormat="1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0" fontId="28" fillId="2" borderId="0" xfId="0" applyNumberFormat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41" fontId="12" fillId="2" borderId="4" xfId="7" applyNumberFormat="1" applyFont="1" applyFill="1" applyBorder="1" applyAlignment="1">
      <alignment horizontal="center" vertical="center"/>
    </xf>
    <xf numFmtId="41" fontId="12" fillId="2" borderId="1" xfId="0" applyNumberFormat="1" applyFont="1" applyFill="1" applyBorder="1" applyAlignment="1">
      <alignment horizontal="center" vertical="center" wrapText="1"/>
    </xf>
    <xf numFmtId="41" fontId="12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Border="1" applyAlignment="1">
      <alignment horizontal="center" vertical="center" wrapText="1"/>
    </xf>
    <xf numFmtId="49" fontId="12" fillId="2" borderId="3" xfId="1" applyNumberFormat="1" applyFont="1" applyFill="1" applyBorder="1" applyAlignment="1">
      <alignment horizontal="center" vertical="center" wrapText="1"/>
    </xf>
    <xf numFmtId="49" fontId="12" fillId="2" borderId="4" xfId="1" applyNumberFormat="1" applyFont="1" applyFill="1" applyBorder="1" applyAlignment="1">
      <alignment horizontal="center" vertical="center" wrapText="1"/>
    </xf>
    <xf numFmtId="49" fontId="12" fillId="2" borderId="6" xfId="1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49" fontId="12" fillId="2" borderId="1" xfId="5" applyNumberFormat="1" applyFont="1" applyFill="1" applyBorder="1" applyAlignment="1">
      <alignment horizontal="center" vertical="center" wrapText="1"/>
    </xf>
    <xf numFmtId="49" fontId="12" fillId="2" borderId="0" xfId="5" applyNumberFormat="1" applyFont="1" applyFill="1" applyBorder="1" applyAlignment="1">
      <alignment horizontal="center" vertical="center" wrapText="1"/>
    </xf>
    <xf numFmtId="49" fontId="12" fillId="2" borderId="3" xfId="5" applyNumberFormat="1" applyFont="1" applyFill="1" applyBorder="1" applyAlignment="1">
      <alignment horizontal="center" vertical="center" wrapText="1"/>
    </xf>
    <xf numFmtId="0" fontId="12" fillId="2" borderId="4" xfId="5" applyFont="1" applyFill="1" applyBorder="1" applyAlignment="1">
      <alignment horizontal="center"/>
    </xf>
    <xf numFmtId="0" fontId="12" fillId="2" borderId="1" xfId="5" applyFont="1" applyFill="1" applyBorder="1" applyAlignment="1">
      <alignment horizontal="center" vertical="center" wrapText="1"/>
    </xf>
    <xf numFmtId="0" fontId="12" fillId="2" borderId="0" xfId="5" applyFont="1" applyFill="1" applyBorder="1" applyAlignment="1">
      <alignment horizontal="center" vertical="center" wrapText="1"/>
    </xf>
    <xf numFmtId="0" fontId="12" fillId="2" borderId="3" xfId="5" applyFont="1" applyFill="1" applyBorder="1" applyAlignment="1">
      <alignment horizontal="center" vertical="center" wrapText="1"/>
    </xf>
    <xf numFmtId="49" fontId="12" fillId="2" borderId="6" xfId="5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/>
  </cellXfs>
  <cellStyles count="8">
    <cellStyle name="Normal" xfId="0" builtinId="0"/>
    <cellStyle name="Normal_asistencia escolar y alfabetism" xfId="1"/>
    <cellStyle name="Normal_C1.Totales poblacion y Edos" xfId="2"/>
    <cellStyle name="Normal_c2.raw" xfId="3"/>
    <cellStyle name="Normal_c6 raw" xfId="4"/>
    <cellStyle name="Normal_Hoja1" xfId="5"/>
    <cellStyle name="Normal_Hoja2" xfId="6"/>
    <cellStyle name="Normal_Hoja3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="110" zoomScaleNormal="110" workbookViewId="0">
      <selection activeCell="A2" sqref="A2"/>
    </sheetView>
  </sheetViews>
  <sheetFormatPr baseColWidth="10" defaultRowHeight="15" x14ac:dyDescent="0.25"/>
  <cols>
    <col min="1" max="1" width="3.85546875" style="3" customWidth="1"/>
    <col min="2" max="2" width="2.85546875" style="3" customWidth="1"/>
    <col min="3" max="17" width="10.85546875" style="3" customWidth="1"/>
  </cols>
  <sheetData>
    <row r="1" spans="1:12" x14ac:dyDescent="0.25">
      <c r="A1" s="12" t="s">
        <v>102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9"/>
    </row>
    <row r="2" spans="1:12" x14ac:dyDescent="0.25">
      <c r="A2" s="13"/>
      <c r="B2" s="14"/>
      <c r="C2" s="12"/>
      <c r="D2" s="12"/>
      <c r="E2" s="12"/>
      <c r="F2" s="12"/>
      <c r="G2" s="13"/>
      <c r="H2" s="13"/>
      <c r="I2" s="13"/>
      <c r="J2" s="13"/>
      <c r="K2" s="13"/>
      <c r="L2" s="9"/>
    </row>
    <row r="3" spans="1:12" x14ac:dyDescent="0.25">
      <c r="A3" s="12" t="s">
        <v>70</v>
      </c>
      <c r="B3" s="10"/>
      <c r="C3" s="12"/>
      <c r="D3" s="13"/>
      <c r="E3" s="12"/>
      <c r="F3" s="12"/>
      <c r="G3" s="13"/>
      <c r="H3" s="13"/>
      <c r="I3" s="13"/>
      <c r="J3" s="13"/>
      <c r="K3" s="13"/>
      <c r="L3" s="9"/>
    </row>
    <row r="4" spans="1:12" x14ac:dyDescent="0.25">
      <c r="A4" s="13"/>
      <c r="B4" s="14" t="s">
        <v>109</v>
      </c>
      <c r="C4" s="14"/>
      <c r="D4" s="14"/>
      <c r="E4" s="14"/>
      <c r="F4" s="14"/>
      <c r="G4" s="13"/>
      <c r="H4" s="13"/>
      <c r="I4" s="13"/>
      <c r="J4" s="13"/>
      <c r="K4" s="13"/>
      <c r="L4" s="9"/>
    </row>
    <row r="5" spans="1:12" x14ac:dyDescent="0.25">
      <c r="A5" s="13"/>
      <c r="B5" s="14" t="s">
        <v>110</v>
      </c>
      <c r="C5" s="14"/>
      <c r="D5" s="14"/>
      <c r="E5" s="14"/>
      <c r="F5" s="14"/>
      <c r="G5" s="13"/>
      <c r="H5" s="13"/>
      <c r="I5" s="13"/>
      <c r="J5" s="13"/>
      <c r="K5" s="13"/>
      <c r="L5" s="9"/>
    </row>
    <row r="6" spans="1:12" x14ac:dyDescent="0.25">
      <c r="A6" s="13"/>
      <c r="B6" s="14" t="s">
        <v>86</v>
      </c>
      <c r="C6" s="15"/>
      <c r="D6" s="14"/>
      <c r="E6" s="14"/>
      <c r="F6" s="14"/>
      <c r="G6" s="13"/>
      <c r="H6" s="13"/>
      <c r="I6" s="13"/>
      <c r="J6" s="13"/>
      <c r="K6" s="13"/>
      <c r="L6" s="9"/>
    </row>
    <row r="7" spans="1:12" x14ac:dyDescent="0.25">
      <c r="A7" s="13"/>
      <c r="B7" s="13"/>
      <c r="C7" s="14" t="s">
        <v>103</v>
      </c>
      <c r="D7" s="14"/>
      <c r="E7" s="14"/>
      <c r="F7" s="14"/>
      <c r="G7" s="13"/>
      <c r="H7" s="13"/>
      <c r="I7" s="13"/>
      <c r="J7" s="13"/>
      <c r="K7" s="13"/>
      <c r="L7" s="9"/>
    </row>
    <row r="8" spans="1:12" x14ac:dyDescent="0.25">
      <c r="A8" s="13"/>
      <c r="B8" s="13"/>
      <c r="C8" s="14"/>
      <c r="D8" s="14"/>
      <c r="E8" s="14"/>
      <c r="F8" s="14"/>
      <c r="G8" s="13"/>
      <c r="H8" s="13"/>
      <c r="I8" s="13"/>
      <c r="J8" s="13"/>
      <c r="K8" s="13"/>
      <c r="L8" s="9"/>
    </row>
    <row r="9" spans="1:12" x14ac:dyDescent="0.25">
      <c r="A9" s="16" t="s">
        <v>71</v>
      </c>
      <c r="B9" s="10"/>
      <c r="C9" s="10"/>
      <c r="D9" s="10"/>
      <c r="E9" s="14"/>
      <c r="F9" s="14"/>
      <c r="G9" s="13"/>
      <c r="H9" s="13"/>
      <c r="I9" s="13"/>
      <c r="J9" s="13"/>
      <c r="K9" s="13"/>
      <c r="L9" s="9"/>
    </row>
    <row r="10" spans="1:12" x14ac:dyDescent="0.25">
      <c r="A10" s="13"/>
      <c r="B10" s="15" t="s">
        <v>85</v>
      </c>
      <c r="C10" s="13"/>
      <c r="D10" s="13"/>
      <c r="E10" s="13"/>
      <c r="F10" s="13"/>
      <c r="G10" s="13"/>
      <c r="H10" s="13"/>
      <c r="I10" s="13"/>
      <c r="J10" s="13"/>
      <c r="K10" s="13"/>
      <c r="L10" s="9"/>
    </row>
    <row r="11" spans="1:12" x14ac:dyDescent="0.25">
      <c r="A11" s="15"/>
      <c r="B11" s="13"/>
      <c r="C11" s="15" t="s">
        <v>104</v>
      </c>
      <c r="D11" s="13"/>
      <c r="E11" s="13"/>
      <c r="F11" s="13"/>
      <c r="G11" s="13"/>
      <c r="H11" s="13"/>
      <c r="I11" s="13"/>
      <c r="J11" s="13"/>
      <c r="K11" s="13"/>
      <c r="L11" s="9"/>
    </row>
    <row r="12" spans="1:12" x14ac:dyDescent="0.25">
      <c r="A12" s="15"/>
      <c r="B12" s="13"/>
      <c r="C12" s="15"/>
      <c r="D12" s="13"/>
      <c r="E12" s="13"/>
      <c r="F12" s="13"/>
      <c r="G12" s="13"/>
      <c r="H12" s="13"/>
      <c r="I12" s="13"/>
      <c r="J12" s="13"/>
      <c r="K12" s="13"/>
      <c r="L12" s="9"/>
    </row>
    <row r="13" spans="1:12" x14ac:dyDescent="0.25">
      <c r="A13" s="12" t="s">
        <v>72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9"/>
    </row>
    <row r="14" spans="1:12" x14ac:dyDescent="0.25">
      <c r="A14" s="15"/>
      <c r="B14" s="13" t="s">
        <v>17</v>
      </c>
      <c r="C14" s="14"/>
      <c r="D14" s="14"/>
      <c r="E14" s="14"/>
      <c r="F14" s="14"/>
      <c r="G14" s="13"/>
      <c r="H14" s="13"/>
      <c r="I14" s="13"/>
      <c r="J14" s="13"/>
      <c r="K14" s="13"/>
      <c r="L14" s="9"/>
    </row>
    <row r="15" spans="1:12" x14ac:dyDescent="0.25">
      <c r="A15" s="13"/>
      <c r="B15" s="10"/>
      <c r="C15" s="13" t="s">
        <v>105</v>
      </c>
      <c r="D15" s="14"/>
      <c r="E15" s="14"/>
      <c r="F15" s="14"/>
      <c r="G15" s="13"/>
      <c r="H15" s="13"/>
      <c r="I15" s="13"/>
      <c r="J15" s="13"/>
      <c r="K15" s="13"/>
      <c r="L15" s="9"/>
    </row>
    <row r="16" spans="1:12" x14ac:dyDescent="0.25">
      <c r="A16" s="13"/>
      <c r="B16" s="13" t="s">
        <v>18</v>
      </c>
      <c r="C16" s="10"/>
      <c r="D16" s="10"/>
      <c r="E16" s="10"/>
      <c r="F16" s="10"/>
      <c r="G16" s="13"/>
      <c r="H16" s="13"/>
      <c r="I16" s="13"/>
      <c r="J16" s="13"/>
      <c r="K16" s="13"/>
      <c r="L16" s="9"/>
    </row>
    <row r="17" spans="1:12" x14ac:dyDescent="0.25">
      <c r="A17" s="13"/>
      <c r="B17" s="13"/>
      <c r="C17" s="13" t="s">
        <v>106</v>
      </c>
      <c r="D17" s="10"/>
      <c r="E17" s="10"/>
      <c r="F17" s="10"/>
      <c r="G17" s="13"/>
      <c r="H17" s="13"/>
      <c r="I17" s="13"/>
      <c r="J17" s="13"/>
      <c r="K17" s="13"/>
      <c r="L17" s="9"/>
    </row>
    <row r="18" spans="1:12" x14ac:dyDescent="0.25">
      <c r="A18" s="15"/>
      <c r="B18" s="15" t="s">
        <v>19</v>
      </c>
      <c r="C18" s="13"/>
      <c r="D18" s="13"/>
      <c r="E18" s="13"/>
      <c r="F18" s="13"/>
      <c r="G18" s="13"/>
      <c r="H18" s="13"/>
      <c r="I18" s="13"/>
      <c r="J18" s="13"/>
      <c r="K18" s="13"/>
      <c r="L18" s="9"/>
    </row>
    <row r="19" spans="1:12" x14ac:dyDescent="0.25">
      <c r="A19" s="13"/>
      <c r="B19" s="13"/>
      <c r="C19" s="15" t="s">
        <v>107</v>
      </c>
      <c r="D19" s="10"/>
      <c r="E19" s="10"/>
      <c r="F19" s="10"/>
      <c r="G19" s="13"/>
      <c r="H19" s="13"/>
      <c r="I19" s="13"/>
      <c r="J19" s="13"/>
      <c r="K19" s="13"/>
      <c r="L19" s="9"/>
    </row>
    <row r="20" spans="1:12" x14ac:dyDescent="0.25">
      <c r="A20" s="15"/>
      <c r="B20" s="13" t="s">
        <v>20</v>
      </c>
      <c r="C20" s="14"/>
      <c r="D20" s="14"/>
      <c r="E20" s="14"/>
      <c r="F20" s="14"/>
      <c r="G20" s="13"/>
      <c r="H20" s="13"/>
      <c r="I20" s="13"/>
      <c r="J20" s="13"/>
      <c r="K20" s="13"/>
      <c r="L20" s="9"/>
    </row>
    <row r="21" spans="1:12" x14ac:dyDescent="0.25">
      <c r="A21" s="13"/>
      <c r="B21" s="13"/>
      <c r="C21" s="13" t="s">
        <v>108</v>
      </c>
      <c r="D21" s="13"/>
      <c r="E21" s="13"/>
      <c r="F21" s="13"/>
      <c r="G21" s="13"/>
      <c r="H21" s="13"/>
      <c r="I21" s="13"/>
      <c r="J21" s="13"/>
      <c r="K21" s="13"/>
      <c r="L21" s="9"/>
    </row>
    <row r="22" spans="1:12" x14ac:dyDescent="0.25">
      <c r="A22" s="13"/>
      <c r="B22" s="17"/>
      <c r="C22" s="17"/>
      <c r="D22" s="13"/>
      <c r="E22" s="13"/>
      <c r="F22" s="13"/>
      <c r="G22" s="13"/>
      <c r="H22" s="13"/>
      <c r="I22" s="13"/>
      <c r="J22" s="13"/>
      <c r="K22" s="13"/>
      <c r="L22" s="9"/>
    </row>
    <row r="23" spans="1:12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9"/>
    </row>
    <row r="24" spans="1:12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9"/>
    </row>
    <row r="25" spans="1:12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9"/>
    </row>
  </sheetData>
  <phoneticPr fontId="25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A3" sqref="A3"/>
    </sheetView>
  </sheetViews>
  <sheetFormatPr baseColWidth="10" defaultRowHeight="15" x14ac:dyDescent="0.25"/>
  <cols>
    <col min="1" max="1" width="29.42578125" customWidth="1"/>
    <col min="2" max="2" width="15.7109375" bestFit="1" customWidth="1"/>
    <col min="3" max="3" width="9" customWidth="1"/>
    <col min="4" max="4" width="14" customWidth="1"/>
    <col min="5" max="5" width="1.7109375" customWidth="1"/>
    <col min="6" max="6" width="15.7109375" bestFit="1" customWidth="1"/>
    <col min="7" max="7" width="9" customWidth="1"/>
    <col min="8" max="8" width="14.42578125" customWidth="1"/>
    <col min="9" max="9" width="1.7109375" customWidth="1"/>
    <col min="11" max="11" width="9.28515625" customWidth="1"/>
    <col min="12" max="12" width="14.28515625" bestFit="1" customWidth="1"/>
    <col min="13" max="13" width="1.7109375" customWidth="1"/>
    <col min="14" max="14" width="11.85546875" bestFit="1" customWidth="1"/>
    <col min="15" max="15" width="9.140625" customWidth="1"/>
    <col min="16" max="16" width="14.28515625" bestFit="1" customWidth="1"/>
  </cols>
  <sheetData>
    <row r="1" spans="1:16" s="17" customFormat="1" ht="15" customHeight="1" x14ac:dyDescent="0.2">
      <c r="A1" s="10" t="s">
        <v>91</v>
      </c>
      <c r="B1" s="10"/>
      <c r="C1" s="13"/>
      <c r="D1" s="13"/>
      <c r="E1" s="13"/>
      <c r="F1" s="13"/>
      <c r="G1" s="13"/>
      <c r="H1" s="13"/>
      <c r="I1" s="13"/>
      <c r="J1" s="9"/>
      <c r="K1" s="9"/>
      <c r="L1" s="9"/>
      <c r="M1" s="9"/>
      <c r="N1" s="9"/>
    </row>
    <row r="2" spans="1:16" s="17" customFormat="1" ht="15" customHeight="1" x14ac:dyDescent="0.2">
      <c r="A2" s="10" t="s">
        <v>89</v>
      </c>
      <c r="B2" s="10"/>
      <c r="C2" s="14"/>
      <c r="D2" s="14"/>
      <c r="E2" s="14"/>
      <c r="F2" s="14"/>
      <c r="G2" s="14"/>
      <c r="H2" s="14"/>
      <c r="I2" s="13"/>
      <c r="J2" s="9"/>
      <c r="K2" s="9"/>
      <c r="L2" s="9"/>
      <c r="M2" s="9"/>
      <c r="N2" s="9"/>
    </row>
    <row r="3" spans="1:16" ht="15.75" thickBot="1" x14ac:dyDescent="0.3">
      <c r="A3" s="4"/>
      <c r="B3" s="6"/>
      <c r="C3" s="6"/>
      <c r="D3" s="6"/>
      <c r="E3" s="6"/>
      <c r="F3" s="6"/>
      <c r="G3" s="6"/>
      <c r="H3" s="6"/>
    </row>
    <row r="4" spans="1:16" x14ac:dyDescent="0.25">
      <c r="A4" s="207" t="s">
        <v>31</v>
      </c>
      <c r="B4" s="209">
        <v>2000</v>
      </c>
      <c r="C4" s="209"/>
      <c r="D4" s="209"/>
      <c r="E4" s="134"/>
      <c r="F4" s="206">
        <v>2005</v>
      </c>
      <c r="G4" s="206"/>
      <c r="H4" s="206"/>
      <c r="I4" s="134"/>
      <c r="J4" s="206">
        <v>2010</v>
      </c>
      <c r="K4" s="206"/>
      <c r="L4" s="206"/>
      <c r="M4" s="134"/>
      <c r="N4" s="206">
        <v>2015</v>
      </c>
      <c r="O4" s="206"/>
      <c r="P4" s="206"/>
    </row>
    <row r="5" spans="1:16" ht="39" thickBot="1" x14ac:dyDescent="0.3">
      <c r="A5" s="208"/>
      <c r="B5" s="135" t="s">
        <v>77</v>
      </c>
      <c r="C5" s="130" t="s">
        <v>33</v>
      </c>
      <c r="D5" s="136" t="s">
        <v>78</v>
      </c>
      <c r="E5" s="136"/>
      <c r="F5" s="135" t="s">
        <v>77</v>
      </c>
      <c r="G5" s="137" t="s">
        <v>34</v>
      </c>
      <c r="H5" s="138" t="s">
        <v>79</v>
      </c>
      <c r="I5" s="136"/>
      <c r="J5" s="135" t="s">
        <v>77</v>
      </c>
      <c r="K5" s="137" t="s">
        <v>34</v>
      </c>
      <c r="L5" s="138" t="s">
        <v>80</v>
      </c>
      <c r="M5" s="136"/>
      <c r="N5" s="135" t="s">
        <v>77</v>
      </c>
      <c r="O5" s="137" t="s">
        <v>34</v>
      </c>
      <c r="P5" s="138" t="s">
        <v>82</v>
      </c>
    </row>
    <row r="6" spans="1:16" x14ac:dyDescent="0.25">
      <c r="A6" s="18" t="s">
        <v>35</v>
      </c>
      <c r="B6" s="19">
        <v>1917015</v>
      </c>
      <c r="C6" s="140">
        <v>100</v>
      </c>
      <c r="D6" s="20">
        <v>31.714783589241673</v>
      </c>
      <c r="E6" s="21"/>
      <c r="F6" s="22">
        <v>1769971</v>
      </c>
      <c r="G6" s="139">
        <v>100</v>
      </c>
      <c r="H6" s="20">
        <v>29.444543703572094</v>
      </c>
      <c r="J6" s="22">
        <v>1994230</v>
      </c>
      <c r="K6" s="139">
        <v>100.00000000000001</v>
      </c>
      <c r="L6" s="20">
        <v>29.785841497854893</v>
      </c>
      <c r="N6" s="22">
        <f>SUM(N8:N25)</f>
        <v>2096159</v>
      </c>
      <c r="O6" s="139">
        <v>100.00000000000001</v>
      </c>
      <c r="P6" s="20">
        <f>N6/7173534*100</f>
        <v>29.220729977720882</v>
      </c>
    </row>
    <row r="7" spans="1:16" ht="10.5" customHeight="1" x14ac:dyDescent="0.25">
      <c r="A7" s="36"/>
      <c r="B7" s="19"/>
      <c r="C7" s="37"/>
      <c r="D7" s="20"/>
      <c r="E7" s="38"/>
      <c r="F7" s="19"/>
      <c r="G7" s="39"/>
      <c r="H7" s="20"/>
      <c r="J7" s="19"/>
      <c r="K7" s="39"/>
      <c r="L7" s="20"/>
      <c r="N7" s="19"/>
      <c r="O7" s="39"/>
      <c r="P7" s="20"/>
    </row>
    <row r="8" spans="1:16" x14ac:dyDescent="0.25">
      <c r="A8" s="23" t="s">
        <v>50</v>
      </c>
      <c r="B8" s="24">
        <v>41455</v>
      </c>
      <c r="C8" s="25">
        <v>2.1624765586080441</v>
      </c>
      <c r="D8" s="26">
        <v>0.68582476073062215</v>
      </c>
      <c r="E8" s="27"/>
      <c r="F8" s="24">
        <v>43761</v>
      </c>
      <c r="G8" s="26">
        <v>2.4724133898239011</v>
      </c>
      <c r="H8" s="26">
        <v>0.72799084109966694</v>
      </c>
      <c r="J8" s="24">
        <v>50635</v>
      </c>
      <c r="K8" s="26">
        <v>2.5390752320444481</v>
      </c>
      <c r="L8" s="26">
        <v>0.7562849241280506</v>
      </c>
      <c r="N8" s="24">
        <v>55588</v>
      </c>
      <c r="O8" s="26">
        <f>N8/N$6*100</f>
        <v>2.6518980668928265</v>
      </c>
      <c r="P8" s="26">
        <f t="shared" ref="P8:P25" si="0">N8/7173534*100</f>
        <v>0.77490397341115269</v>
      </c>
    </row>
    <row r="9" spans="1:16" x14ac:dyDescent="0.25">
      <c r="A9" s="23" t="s">
        <v>49</v>
      </c>
      <c r="B9" s="24">
        <v>40722</v>
      </c>
      <c r="C9" s="25">
        <v>2.12424002942074</v>
      </c>
      <c r="D9" s="26">
        <v>0.6736981282468314</v>
      </c>
      <c r="E9" s="27"/>
      <c r="F9" s="24">
        <v>42791</v>
      </c>
      <c r="G9" s="26">
        <v>2.4176102320320503</v>
      </c>
      <c r="H9" s="26">
        <v>0.71185430135270789</v>
      </c>
      <c r="J9" s="24">
        <v>45019</v>
      </c>
      <c r="K9" s="26">
        <v>2.2574627801206479</v>
      </c>
      <c r="L9" s="26">
        <v>0.67240428555980469</v>
      </c>
      <c r="N9" s="24">
        <v>49166</v>
      </c>
      <c r="O9" s="26">
        <f t="shared" ref="O9:O25" si="1">N9/N$6*100</f>
        <v>2.3455281779674158</v>
      </c>
      <c r="P9" s="26">
        <f t="shared" si="0"/>
        <v>0.68538045543521509</v>
      </c>
    </row>
    <row r="10" spans="1:16" x14ac:dyDescent="0.25">
      <c r="A10" s="23" t="s">
        <v>41</v>
      </c>
      <c r="B10" s="24">
        <v>1641</v>
      </c>
      <c r="C10" s="25">
        <v>8.560183410145461E-2</v>
      </c>
      <c r="D10" s="28">
        <v>2.7148436433698006E-2</v>
      </c>
      <c r="E10" s="27"/>
      <c r="F10" s="24">
        <v>1625</v>
      </c>
      <c r="G10" s="26">
        <v>9.180941382655422E-2</v>
      </c>
      <c r="H10" s="28">
        <v>2.7032862978153119E-2</v>
      </c>
      <c r="J10" s="24">
        <v>2190</v>
      </c>
      <c r="K10" s="26">
        <v>0.10981682153011438</v>
      </c>
      <c r="L10" s="28">
        <v>3.2709864398942058E-2</v>
      </c>
      <c r="N10" s="24">
        <v>2056</v>
      </c>
      <c r="O10" s="26">
        <f t="shared" si="1"/>
        <v>9.8084162508664655E-2</v>
      </c>
      <c r="P10" s="28">
        <f t="shared" si="0"/>
        <v>2.8660908277565841E-2</v>
      </c>
    </row>
    <row r="11" spans="1:16" x14ac:dyDescent="0.25">
      <c r="A11" s="23" t="s">
        <v>42</v>
      </c>
      <c r="B11" s="24">
        <v>133374</v>
      </c>
      <c r="C11" s="25">
        <v>6.9573790502421744</v>
      </c>
      <c r="D11" s="26">
        <v>2.2065177092675432</v>
      </c>
      <c r="E11" s="27"/>
      <c r="F11" s="24">
        <v>125706</v>
      </c>
      <c r="G11" s="26">
        <v>7.1021502612189691</v>
      </c>
      <c r="H11" s="26">
        <v>2.0911957375579791</v>
      </c>
      <c r="J11" s="24">
        <v>133438</v>
      </c>
      <c r="K11" s="26">
        <v>6.6912041238974442</v>
      </c>
      <c r="L11" s="26">
        <v>1.9930314546420227</v>
      </c>
      <c r="N11" s="24">
        <v>135033</v>
      </c>
      <c r="O11" s="26">
        <f t="shared" si="1"/>
        <v>6.4419254455411066</v>
      </c>
      <c r="P11" s="26">
        <f t="shared" si="0"/>
        <v>1.8823776398076597</v>
      </c>
    </row>
    <row r="12" spans="1:16" x14ac:dyDescent="0.25">
      <c r="A12" s="23" t="s">
        <v>46</v>
      </c>
      <c r="B12" s="24">
        <v>992</v>
      </c>
      <c r="C12" s="25">
        <v>5.1747117263036546E-2</v>
      </c>
      <c r="D12" s="28">
        <v>1.6411486253643161E-2</v>
      </c>
      <c r="E12" s="27"/>
      <c r="F12" s="24">
        <v>616</v>
      </c>
      <c r="G12" s="28">
        <v>3.4802830102866091E-2</v>
      </c>
      <c r="H12" s="28">
        <v>1.0247534519718353E-2</v>
      </c>
      <c r="J12" s="24">
        <v>814</v>
      </c>
      <c r="K12" s="28">
        <v>4.0817759235394116E-2</v>
      </c>
      <c r="L12" s="28">
        <v>1.2157913068830515E-2</v>
      </c>
      <c r="N12" s="24">
        <v>728</v>
      </c>
      <c r="O12" s="28">
        <f t="shared" si="1"/>
        <v>3.4730189837698378E-2</v>
      </c>
      <c r="P12" s="28">
        <f t="shared" si="0"/>
        <v>1.0148414993223703E-2</v>
      </c>
    </row>
    <row r="13" spans="1:16" x14ac:dyDescent="0.25">
      <c r="A13" s="23" t="s">
        <v>52</v>
      </c>
      <c r="B13" s="24">
        <v>13425</v>
      </c>
      <c r="C13" s="25">
        <v>0.7003075093309129</v>
      </c>
      <c r="D13" s="26">
        <v>0.22210101104350749</v>
      </c>
      <c r="E13" s="27"/>
      <c r="F13" s="24">
        <v>12610</v>
      </c>
      <c r="G13" s="26">
        <v>0.71244105129406077</v>
      </c>
      <c r="H13" s="26">
        <v>0.20977501671046822</v>
      </c>
      <c r="J13" s="24">
        <v>12785</v>
      </c>
      <c r="K13" s="26">
        <v>0.64109957226598735</v>
      </c>
      <c r="L13" s="26">
        <v>0.19095690243857266</v>
      </c>
      <c r="N13" s="24">
        <v>13120</v>
      </c>
      <c r="O13" s="26">
        <f t="shared" si="1"/>
        <v>0.62590671795412467</v>
      </c>
      <c r="P13" s="26">
        <f t="shared" si="0"/>
        <v>0.18289451196578979</v>
      </c>
    </row>
    <row r="14" spans="1:16" x14ac:dyDescent="0.25">
      <c r="A14" s="23" t="s">
        <v>45</v>
      </c>
      <c r="B14" s="24">
        <v>351</v>
      </c>
      <c r="C14" s="29">
        <v>1.8309715886417163E-2</v>
      </c>
      <c r="D14" s="28">
        <v>5.8068867691822065E-3</v>
      </c>
      <c r="E14" s="27"/>
      <c r="F14" s="24">
        <v>213</v>
      </c>
      <c r="G14" s="30">
        <v>1.2034095473880645E-2</v>
      </c>
      <c r="H14" s="30">
        <v>3.5433845011363782E-3</v>
      </c>
      <c r="J14" s="24">
        <v>190</v>
      </c>
      <c r="K14" s="30">
        <v>9.5274867994163161E-3</v>
      </c>
      <c r="L14" s="30">
        <v>2.8378421168031918E-3</v>
      </c>
      <c r="N14" s="24">
        <v>145</v>
      </c>
      <c r="O14" s="30">
        <f t="shared" si="1"/>
        <v>6.9174141847064084E-3</v>
      </c>
      <c r="P14" s="30">
        <f t="shared" si="0"/>
        <v>2.0213189203536221E-3</v>
      </c>
    </row>
    <row r="15" spans="1:16" x14ac:dyDescent="0.25">
      <c r="A15" s="23" t="s">
        <v>38</v>
      </c>
      <c r="B15" s="24">
        <v>1302</v>
      </c>
      <c r="C15" s="25">
        <v>6.791809140773547E-2</v>
      </c>
      <c r="D15" s="28">
        <v>2.1540075707906645E-2</v>
      </c>
      <c r="E15" s="27"/>
      <c r="F15" s="24">
        <v>1134</v>
      </c>
      <c r="G15" s="26">
        <v>6.4068846325730761E-2</v>
      </c>
      <c r="H15" s="28">
        <v>1.886477945675424E-2</v>
      </c>
      <c r="J15" s="24">
        <v>1096</v>
      </c>
      <c r="K15" s="26">
        <v>5.4958555432422541E-2</v>
      </c>
      <c r="L15" s="28">
        <v>1.6369868210612096E-2</v>
      </c>
      <c r="N15" s="24">
        <v>1565</v>
      </c>
      <c r="O15" s="26">
        <f t="shared" si="1"/>
        <v>7.4660366890107091E-2</v>
      </c>
      <c r="P15" s="28">
        <f t="shared" si="0"/>
        <v>2.181630420933392E-2</v>
      </c>
    </row>
    <row r="16" spans="1:16" x14ac:dyDescent="0.25">
      <c r="A16" s="23" t="s">
        <v>37</v>
      </c>
      <c r="B16" s="24">
        <v>133430</v>
      </c>
      <c r="C16" s="25">
        <v>6.9603002584747635</v>
      </c>
      <c r="D16" s="26">
        <v>2.2074441641367004</v>
      </c>
      <c r="E16" s="27"/>
      <c r="F16" s="24">
        <v>111840</v>
      </c>
      <c r="G16" s="26">
        <v>6.318747595299584</v>
      </c>
      <c r="H16" s="26">
        <v>1.8605263972163972</v>
      </c>
      <c r="J16" s="24">
        <v>135897</v>
      </c>
      <c r="K16" s="26">
        <v>6.8145098609488377</v>
      </c>
      <c r="L16" s="26">
        <v>2.0297591060379121</v>
      </c>
      <c r="N16" s="24">
        <v>146398</v>
      </c>
      <c r="O16" s="26">
        <f t="shared" si="1"/>
        <v>6.9841075987079222</v>
      </c>
      <c r="P16" s="26">
        <f t="shared" si="0"/>
        <v>2.0408072227719281</v>
      </c>
    </row>
    <row r="17" spans="1:16" x14ac:dyDescent="0.25">
      <c r="A17" s="23" t="s">
        <v>44</v>
      </c>
      <c r="B17" s="24">
        <v>214477</v>
      </c>
      <c r="C17" s="25">
        <v>11.188071037524484</v>
      </c>
      <c r="D17" s="26">
        <v>3.5482725173615162</v>
      </c>
      <c r="E17" s="27"/>
      <c r="F17" s="24">
        <v>206559</v>
      </c>
      <c r="G17" s="26">
        <v>11.670191206522592</v>
      </c>
      <c r="H17" s="26">
        <v>3.4362345500949729</v>
      </c>
      <c r="J17" s="24">
        <v>223073</v>
      </c>
      <c r="K17" s="26">
        <v>11.185921383190504</v>
      </c>
      <c r="L17" s="26">
        <v>3.331820813271781</v>
      </c>
      <c r="N17" s="24">
        <v>233022</v>
      </c>
      <c r="O17" s="26">
        <f t="shared" si="1"/>
        <v>11.116618538956253</v>
      </c>
      <c r="P17" s="26">
        <f t="shared" si="0"/>
        <v>3.2483570859216675</v>
      </c>
    </row>
    <row r="18" spans="1:16" x14ac:dyDescent="0.25">
      <c r="A18" s="23" t="s">
        <v>51</v>
      </c>
      <c r="B18" s="24">
        <v>446236</v>
      </c>
      <c r="C18" s="25">
        <v>23.277647801399574</v>
      </c>
      <c r="D18" s="26">
        <v>7.3824556248797464</v>
      </c>
      <c r="E18" s="27"/>
      <c r="F18" s="24">
        <v>423216</v>
      </c>
      <c r="G18" s="26">
        <v>23.910900235088597</v>
      </c>
      <c r="H18" s="26">
        <v>7.0404554696381849</v>
      </c>
      <c r="J18" s="24">
        <v>477995</v>
      </c>
      <c r="K18" s="26">
        <v>23.968900277300008</v>
      </c>
      <c r="L18" s="26">
        <v>7.1393386453754832</v>
      </c>
      <c r="N18" s="24">
        <v>500934</v>
      </c>
      <c r="O18" s="26">
        <f t="shared" si="1"/>
        <v>23.897710049667033</v>
      </c>
      <c r="P18" s="26">
        <f t="shared" si="0"/>
        <v>6.9830853244718716</v>
      </c>
    </row>
    <row r="19" spans="1:16" x14ac:dyDescent="0.25">
      <c r="A19" s="23" t="s">
        <v>36</v>
      </c>
      <c r="B19" s="24">
        <v>291722</v>
      </c>
      <c r="C19" s="25">
        <v>15.217512643354381</v>
      </c>
      <c r="D19" s="26">
        <v>4.8262012025053327</v>
      </c>
      <c r="E19" s="27"/>
      <c r="F19" s="24">
        <v>239850</v>
      </c>
      <c r="G19" s="26">
        <v>13.551069480799402</v>
      </c>
      <c r="H19" s="26">
        <v>3.9900505755754003</v>
      </c>
      <c r="J19" s="24">
        <v>284992</v>
      </c>
      <c r="K19" s="26">
        <v>14.290829041785551</v>
      </c>
      <c r="L19" s="26">
        <v>4.256643687115659</v>
      </c>
      <c r="N19" s="24">
        <v>304985</v>
      </c>
      <c r="O19" s="26">
        <f t="shared" si="1"/>
        <v>14.549707345673681</v>
      </c>
      <c r="P19" s="26">
        <f t="shared" si="0"/>
        <v>4.2515306960279267</v>
      </c>
    </row>
    <row r="20" spans="1:16" x14ac:dyDescent="0.25">
      <c r="A20" s="23" t="s">
        <v>40</v>
      </c>
      <c r="B20" s="24">
        <v>8312</v>
      </c>
      <c r="C20" s="25">
        <v>0.43359076480883041</v>
      </c>
      <c r="D20" s="26">
        <v>0.13751237272205841</v>
      </c>
      <c r="E20" s="27"/>
      <c r="F20" s="24">
        <v>9720</v>
      </c>
      <c r="G20" s="26">
        <v>0.54916153993483507</v>
      </c>
      <c r="H20" s="26">
        <v>0.16169810962932205</v>
      </c>
      <c r="J20" s="24">
        <v>11019</v>
      </c>
      <c r="K20" s="26">
        <v>0.55254408969878099</v>
      </c>
      <c r="L20" s="26">
        <v>0.16457990676344406</v>
      </c>
      <c r="N20" s="24">
        <v>11680</v>
      </c>
      <c r="O20" s="26">
        <f t="shared" si="1"/>
        <v>0.55720963915428168</v>
      </c>
      <c r="P20" s="26">
        <f t="shared" si="0"/>
        <v>0.16282072406710557</v>
      </c>
    </row>
    <row r="21" spans="1:16" x14ac:dyDescent="0.25">
      <c r="A21" s="23" t="s">
        <v>47</v>
      </c>
      <c r="B21" s="24">
        <v>16111</v>
      </c>
      <c r="C21" s="25">
        <v>0.84042117562982033</v>
      </c>
      <c r="D21" s="26">
        <v>0.26653775708915822</v>
      </c>
      <c r="E21" s="27"/>
      <c r="F21" s="24">
        <v>16163</v>
      </c>
      <c r="G21" s="26">
        <v>0.91317880349452052</v>
      </c>
      <c r="H21" s="26">
        <v>0.26888133188670088</v>
      </c>
      <c r="J21" s="24">
        <v>17964</v>
      </c>
      <c r="K21" s="26">
        <v>0.90079880455112993</v>
      </c>
      <c r="L21" s="26">
        <v>0.26831050413817126</v>
      </c>
      <c r="N21" s="24">
        <v>17615</v>
      </c>
      <c r="O21" s="26">
        <f t="shared" si="1"/>
        <v>0.84034655768002331</v>
      </c>
      <c r="P21" s="26">
        <f t="shared" si="0"/>
        <v>0.24555539849675209</v>
      </c>
    </row>
    <row r="22" spans="1:16" x14ac:dyDescent="0.25">
      <c r="A22" s="23" t="s">
        <v>39</v>
      </c>
      <c r="B22" s="24">
        <v>466</v>
      </c>
      <c r="C22" s="29">
        <v>2.4308625649773215E-2</v>
      </c>
      <c r="D22" s="28">
        <v>7.7094280183444691E-3</v>
      </c>
      <c r="E22" s="27"/>
      <c r="F22" s="24">
        <v>842</v>
      </c>
      <c r="G22" s="28">
        <v>4.7571400887359172E-2</v>
      </c>
      <c r="H22" s="28">
        <v>1.4007181924679956E-2</v>
      </c>
      <c r="J22" s="24">
        <v>737</v>
      </c>
      <c r="K22" s="28">
        <v>3.6956619848262234E-2</v>
      </c>
      <c r="L22" s="28">
        <v>1.1007840210968171E-2</v>
      </c>
      <c r="N22" s="24">
        <v>1542</v>
      </c>
      <c r="O22" s="28">
        <f t="shared" si="1"/>
        <v>7.3563121881498494E-2</v>
      </c>
      <c r="P22" s="28">
        <f t="shared" si="0"/>
        <v>2.1495681208174383E-2</v>
      </c>
    </row>
    <row r="23" spans="1:16" x14ac:dyDescent="0.25">
      <c r="A23" s="23" t="s">
        <v>43</v>
      </c>
      <c r="B23" s="24">
        <v>99389</v>
      </c>
      <c r="C23" s="25">
        <v>5.184570804088648</v>
      </c>
      <c r="D23" s="26">
        <v>1.6442754105477217</v>
      </c>
      <c r="E23" s="27"/>
      <c r="F23" s="24">
        <v>98573</v>
      </c>
      <c r="G23" s="26">
        <v>5.5691872917691869</v>
      </c>
      <c r="H23" s="26">
        <v>1.6398217860587614</v>
      </c>
      <c r="J23" s="24">
        <v>120072</v>
      </c>
      <c r="K23" s="26">
        <v>6.0209704998921891</v>
      </c>
      <c r="L23" s="26">
        <v>1.7933967297304887</v>
      </c>
      <c r="N23" s="24">
        <v>127780</v>
      </c>
      <c r="O23" s="26">
        <f t="shared" si="1"/>
        <v>6.0959116173916197</v>
      </c>
      <c r="P23" s="26">
        <f t="shared" si="0"/>
        <v>1.7812698733985228</v>
      </c>
    </row>
    <row r="24" spans="1:16" x14ac:dyDescent="0.25">
      <c r="A24" s="23" t="s">
        <v>53</v>
      </c>
      <c r="B24" s="24">
        <v>20712</v>
      </c>
      <c r="C24" s="25">
        <v>1.0804297305967872</v>
      </c>
      <c r="D24" s="26">
        <v>0.34265595089259793</v>
      </c>
      <c r="E24" s="27"/>
      <c r="F24" s="24">
        <v>23846</v>
      </c>
      <c r="G24" s="26">
        <v>1.3472537120664687</v>
      </c>
      <c r="H24" s="26">
        <v>0.39669270804740886</v>
      </c>
      <c r="J24" s="24">
        <v>25883</v>
      </c>
      <c r="K24" s="26">
        <v>1.297894425417329</v>
      </c>
      <c r="L24" s="26">
        <v>0.38658877636430006</v>
      </c>
      <c r="N24" s="24">
        <v>24638</v>
      </c>
      <c r="O24" s="26">
        <f t="shared" si="1"/>
        <v>1.175387935743424</v>
      </c>
      <c r="P24" s="26">
        <f t="shared" si="0"/>
        <v>0.34345693489429335</v>
      </c>
    </row>
    <row r="25" spans="1:16" ht="15.75" thickBot="1" x14ac:dyDescent="0.3">
      <c r="A25" s="31" t="s">
        <v>48</v>
      </c>
      <c r="B25" s="32">
        <v>452898</v>
      </c>
      <c r="C25" s="33">
        <v>23.625167252212425</v>
      </c>
      <c r="D25" s="34">
        <v>7.4926706666355649</v>
      </c>
      <c r="E25" s="35"/>
      <c r="F25" s="32">
        <v>410906</v>
      </c>
      <c r="G25" s="34">
        <v>23.21540861403944</v>
      </c>
      <c r="H25" s="34">
        <v>6.8356711353236843</v>
      </c>
      <c r="I25" s="35"/>
      <c r="J25" s="32">
        <v>450431</v>
      </c>
      <c r="K25" s="34">
        <v>22.586712666041532</v>
      </c>
      <c r="L25" s="34">
        <v>6.7276424342830445</v>
      </c>
      <c r="M25" s="35"/>
      <c r="N25" s="32">
        <v>470164</v>
      </c>
      <c r="O25" s="34">
        <f t="shared" si="1"/>
        <v>22.429787053367612</v>
      </c>
      <c r="P25" s="34">
        <f t="shared" si="0"/>
        <v>6.5541475094423474</v>
      </c>
    </row>
    <row r="26" spans="1:16" s="2" customFormat="1" ht="12" x14ac:dyDescent="0.2">
      <c r="A26" s="157" t="s">
        <v>87</v>
      </c>
      <c r="B26" s="157"/>
      <c r="C26" s="157"/>
      <c r="D26" s="157"/>
      <c r="E26" s="157"/>
      <c r="F26" s="157"/>
      <c r="G26" s="157"/>
      <c r="H26" s="157"/>
      <c r="I26" s="157"/>
    </row>
    <row r="27" spans="1:16" s="2" customFormat="1" ht="15.75" customHeight="1" x14ac:dyDescent="0.2">
      <c r="A27" s="40" t="s">
        <v>21</v>
      </c>
      <c r="B27" s="40"/>
      <c r="C27" s="40"/>
      <c r="D27" s="40"/>
      <c r="E27" s="40"/>
      <c r="F27" s="40"/>
      <c r="G27" s="40"/>
      <c r="H27" s="40"/>
      <c r="I27" s="13"/>
    </row>
    <row r="28" spans="1:16" s="2" customFormat="1" ht="15.75" customHeight="1" x14ac:dyDescent="0.2">
      <c r="A28" s="40" t="s">
        <v>22</v>
      </c>
      <c r="B28" s="40"/>
      <c r="C28" s="40"/>
      <c r="D28" s="40"/>
      <c r="E28" s="40"/>
      <c r="F28" s="40"/>
      <c r="G28" s="40"/>
      <c r="H28" s="40"/>
      <c r="I28" s="13"/>
    </row>
    <row r="29" spans="1:16" x14ac:dyDescent="0.25">
      <c r="A29" s="40" t="s">
        <v>83</v>
      </c>
      <c r="B29" s="1"/>
      <c r="C29" s="1"/>
      <c r="D29" s="1"/>
      <c r="E29" s="1"/>
      <c r="F29" s="1"/>
      <c r="G29" s="1"/>
      <c r="H29" s="1"/>
    </row>
    <row r="30" spans="1:16" x14ac:dyDescent="0.25">
      <c r="A30" s="40" t="s">
        <v>88</v>
      </c>
    </row>
  </sheetData>
  <mergeCells count="5">
    <mergeCell ref="N4:P4"/>
    <mergeCell ref="A4:A5"/>
    <mergeCell ref="B4:D4"/>
    <mergeCell ref="F4:H4"/>
    <mergeCell ref="J4:L4"/>
  </mergeCells>
  <phoneticPr fontId="25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3" sqref="A3"/>
    </sheetView>
  </sheetViews>
  <sheetFormatPr baseColWidth="10" defaultRowHeight="15" x14ac:dyDescent="0.25"/>
  <cols>
    <col min="1" max="1" width="29.42578125" customWidth="1"/>
    <col min="2" max="2" width="15.7109375" bestFit="1" customWidth="1"/>
    <col min="3" max="3" width="9" customWidth="1"/>
    <col min="4" max="4" width="14" customWidth="1"/>
    <col min="5" max="5" width="1.7109375" customWidth="1"/>
    <col min="6" max="6" width="15.7109375" bestFit="1" customWidth="1"/>
    <col min="7" max="7" width="9" customWidth="1"/>
    <col min="8" max="8" width="14.42578125" customWidth="1"/>
    <col min="9" max="9" width="1.7109375" customWidth="1"/>
  </cols>
  <sheetData>
    <row r="1" spans="1:9" s="17" customFormat="1" ht="15" customHeight="1" x14ac:dyDescent="0.2">
      <c r="A1" s="10" t="s">
        <v>101</v>
      </c>
      <c r="B1" s="10"/>
      <c r="C1" s="13"/>
      <c r="D1" s="13"/>
      <c r="E1" s="13"/>
      <c r="F1" s="13"/>
      <c r="G1" s="13"/>
      <c r="H1" s="13"/>
      <c r="I1" s="13"/>
    </row>
    <row r="2" spans="1:9" s="17" customFormat="1" ht="15" customHeight="1" x14ac:dyDescent="0.2">
      <c r="A2" s="10" t="s">
        <v>90</v>
      </c>
      <c r="B2" s="10"/>
      <c r="C2" s="14"/>
      <c r="D2" s="14"/>
      <c r="E2" s="14"/>
      <c r="F2" s="14"/>
      <c r="G2" s="14"/>
      <c r="H2" s="14"/>
      <c r="I2" s="13"/>
    </row>
    <row r="3" spans="1:9" ht="15.75" thickBot="1" x14ac:dyDescent="0.3">
      <c r="A3" s="4"/>
      <c r="B3" s="6"/>
      <c r="C3" s="6"/>
      <c r="D3" s="6"/>
      <c r="E3" s="6"/>
      <c r="F3" s="6"/>
      <c r="G3" s="6"/>
      <c r="H3" s="6"/>
    </row>
    <row r="4" spans="1:9" x14ac:dyDescent="0.25">
      <c r="A4" s="207" t="s">
        <v>31</v>
      </c>
      <c r="B4" s="209">
        <v>2010</v>
      </c>
      <c r="C4" s="209"/>
      <c r="D4" s="209"/>
      <c r="E4" s="134"/>
      <c r="F4" s="206">
        <v>2005</v>
      </c>
      <c r="G4" s="206"/>
      <c r="H4" s="206"/>
      <c r="I4" s="134"/>
    </row>
    <row r="5" spans="1:9" ht="26.25" thickBot="1" x14ac:dyDescent="0.3">
      <c r="A5" s="208"/>
      <c r="B5" s="135" t="s">
        <v>81</v>
      </c>
      <c r="C5" s="205" t="s">
        <v>33</v>
      </c>
      <c r="D5" s="136" t="s">
        <v>78</v>
      </c>
      <c r="E5" s="136"/>
      <c r="F5" s="135" t="s">
        <v>81</v>
      </c>
      <c r="G5" s="137" t="s">
        <v>34</v>
      </c>
      <c r="H5" s="138" t="s">
        <v>79</v>
      </c>
      <c r="I5" s="136"/>
    </row>
    <row r="6" spans="1:9" x14ac:dyDescent="0.25">
      <c r="A6" s="18" t="s">
        <v>35</v>
      </c>
      <c r="B6" s="19">
        <v>2052168</v>
      </c>
      <c r="C6" s="140">
        <v>100.00000000000001</v>
      </c>
      <c r="D6" s="20">
        <v>29.684081348553715</v>
      </c>
      <c r="E6" s="21"/>
      <c r="F6" s="22">
        <f>SUM(F8:F25)</f>
        <v>2148880</v>
      </c>
      <c r="G6" s="139">
        <v>100</v>
      </c>
      <c r="H6" s="20">
        <f>F6/7382785*100</f>
        <v>29.106631169673776</v>
      </c>
    </row>
    <row r="7" spans="1:9" ht="10.5" customHeight="1" x14ac:dyDescent="0.25">
      <c r="A7" s="36"/>
      <c r="B7" s="19"/>
      <c r="C7" s="37"/>
      <c r="D7" s="20"/>
      <c r="E7" s="38"/>
      <c r="F7" s="19"/>
      <c r="G7" s="39"/>
      <c r="H7" s="20"/>
    </row>
    <row r="8" spans="1:9" x14ac:dyDescent="0.25">
      <c r="A8" s="23" t="s">
        <v>50</v>
      </c>
      <c r="B8" s="24">
        <v>53122</v>
      </c>
      <c r="C8" s="25">
        <v>2.5885794925171819</v>
      </c>
      <c r="D8" s="26">
        <v>0.76839604233077918</v>
      </c>
      <c r="E8" s="27"/>
      <c r="F8" s="24">
        <v>57589</v>
      </c>
      <c r="G8" s="26">
        <f>F8/F$6*100</f>
        <v>2.6799542087040691</v>
      </c>
      <c r="H8" s="26">
        <f>F8/7382785*100</f>
        <v>0.78004438704364276</v>
      </c>
    </row>
    <row r="9" spans="1:9" x14ac:dyDescent="0.25">
      <c r="A9" s="23" t="s">
        <v>49</v>
      </c>
      <c r="B9" s="24">
        <v>47327</v>
      </c>
      <c r="C9" s="25">
        <v>2.3061952042912668</v>
      </c>
      <c r="D9" s="26">
        <v>0.68457286049826405</v>
      </c>
      <c r="E9" s="27"/>
      <c r="F9" s="24">
        <v>51612</v>
      </c>
      <c r="G9" s="26">
        <f t="shared" ref="G9:G25" si="0">F9/F$6*100</f>
        <v>2.401809314619709</v>
      </c>
      <c r="H9" s="26">
        <f t="shared" ref="H9:H25" si="1">F9/7382785*100</f>
        <v>0.69908577860522825</v>
      </c>
    </row>
    <row r="10" spans="1:9" x14ac:dyDescent="0.25">
      <c r="A10" s="23" t="s">
        <v>41</v>
      </c>
      <c r="B10" s="24">
        <v>2295</v>
      </c>
      <c r="C10" s="25">
        <v>0.11183294934917609</v>
      </c>
      <c r="D10" s="28">
        <v>3.31965836592963E-2</v>
      </c>
      <c r="E10" s="27"/>
      <c r="F10" s="24">
        <v>2134</v>
      </c>
      <c r="G10" s="26">
        <f t="shared" si="0"/>
        <v>9.9307546256654625E-2</v>
      </c>
      <c r="H10" s="28">
        <f t="shared" si="1"/>
        <v>2.8905081212577642E-2</v>
      </c>
    </row>
    <row r="11" spans="1:9" x14ac:dyDescent="0.25">
      <c r="A11" s="23" t="s">
        <v>42</v>
      </c>
      <c r="B11" s="24">
        <v>137413</v>
      </c>
      <c r="C11" s="25">
        <v>6.6959917511626736</v>
      </c>
      <c r="D11" s="26">
        <v>1.9876436385075742</v>
      </c>
      <c r="E11" s="27"/>
      <c r="F11" s="24">
        <v>138741</v>
      </c>
      <c r="G11" s="26">
        <f t="shared" si="0"/>
        <v>6.4564331186478547</v>
      </c>
      <c r="H11" s="26">
        <f t="shared" si="1"/>
        <v>1.8792501745614969</v>
      </c>
    </row>
    <row r="12" spans="1:9" x14ac:dyDescent="0.25">
      <c r="A12" s="23" t="s">
        <v>46</v>
      </c>
      <c r="B12" s="24">
        <v>814</v>
      </c>
      <c r="C12" s="25">
        <v>3.9665368527333045E-2</v>
      </c>
      <c r="D12" s="28">
        <v>1.1774300260857164E-2</v>
      </c>
      <c r="E12" s="27"/>
      <c r="F12" s="24">
        <v>729</v>
      </c>
      <c r="G12" s="28">
        <f t="shared" si="0"/>
        <v>3.3924649119541343E-2</v>
      </c>
      <c r="H12" s="28">
        <f t="shared" si="1"/>
        <v>9.8743224948308807E-3</v>
      </c>
    </row>
    <row r="13" spans="1:9" x14ac:dyDescent="0.25">
      <c r="A13" s="23" t="s">
        <v>52</v>
      </c>
      <c r="B13" s="24">
        <v>13037</v>
      </c>
      <c r="C13" s="25">
        <v>0.63527937283887081</v>
      </c>
      <c r="D13" s="26">
        <v>0.18857684582407228</v>
      </c>
      <c r="E13" s="27"/>
      <c r="F13" s="24">
        <v>13318</v>
      </c>
      <c r="G13" s="26">
        <f t="shared" si="0"/>
        <v>0.61976471464204608</v>
      </c>
      <c r="H13" s="26">
        <f t="shared" si="1"/>
        <v>0.18039262961064151</v>
      </c>
    </row>
    <row r="14" spans="1:9" x14ac:dyDescent="0.25">
      <c r="A14" s="23" t="s">
        <v>45</v>
      </c>
      <c r="B14" s="24">
        <v>190</v>
      </c>
      <c r="C14" s="29">
        <v>9.2585012533086958E-3</v>
      </c>
      <c r="D14" s="28">
        <v>2.7483010436890184E-3</v>
      </c>
      <c r="E14" s="27"/>
      <c r="F14" s="24">
        <v>148</v>
      </c>
      <c r="G14" s="30">
        <f t="shared" si="0"/>
        <v>6.887308737574923E-3</v>
      </c>
      <c r="H14" s="30">
        <f t="shared" si="1"/>
        <v>2.0046635517626476E-3</v>
      </c>
    </row>
    <row r="15" spans="1:9" x14ac:dyDescent="0.25">
      <c r="A15" s="23" t="s">
        <v>38</v>
      </c>
      <c r="B15" s="24">
        <v>1106</v>
      </c>
      <c r="C15" s="25">
        <v>5.389422308504957E-2</v>
      </c>
      <c r="D15" s="28">
        <v>1.5998005022737127E-2</v>
      </c>
      <c r="E15" s="27"/>
      <c r="F15" s="24">
        <v>1568</v>
      </c>
      <c r="G15" s="26">
        <f t="shared" si="0"/>
        <v>7.2968243922415396E-2</v>
      </c>
      <c r="H15" s="28">
        <f t="shared" si="1"/>
        <v>2.1238597629485351E-2</v>
      </c>
    </row>
    <row r="16" spans="1:9" x14ac:dyDescent="0.25">
      <c r="A16" s="23" t="s">
        <v>37</v>
      </c>
      <c r="B16" s="24">
        <v>136717</v>
      </c>
      <c r="C16" s="25">
        <v>6.6620763992031842</v>
      </c>
      <c r="D16" s="26">
        <v>1.9775761778422711</v>
      </c>
      <c r="E16" s="27"/>
      <c r="F16" s="24">
        <v>147088</v>
      </c>
      <c r="G16" s="26">
        <f t="shared" si="0"/>
        <v>6.8448680242731097</v>
      </c>
      <c r="H16" s="26">
        <f t="shared" si="1"/>
        <v>1.9923104898761104</v>
      </c>
    </row>
    <row r="17" spans="1:9" x14ac:dyDescent="0.25">
      <c r="A17" s="23" t="s">
        <v>44</v>
      </c>
      <c r="B17" s="24">
        <v>230124</v>
      </c>
      <c r="C17" s="25">
        <v>11.213701802191633</v>
      </c>
      <c r="D17" s="26">
        <v>3.3286843651467981</v>
      </c>
      <c r="E17" s="27"/>
      <c r="F17" s="24">
        <v>239078</v>
      </c>
      <c r="G17" s="26">
        <f t="shared" si="0"/>
        <v>11.125702691634713</v>
      </c>
      <c r="H17" s="26">
        <f t="shared" si="1"/>
        <v>3.2383172474885833</v>
      </c>
    </row>
    <row r="18" spans="1:9" x14ac:dyDescent="0.25">
      <c r="A18" s="23" t="s">
        <v>51</v>
      </c>
      <c r="B18" s="24">
        <v>496038</v>
      </c>
      <c r="C18" s="25">
        <v>24.171412866782838</v>
      </c>
      <c r="D18" s="26">
        <v>7.1750618584705963</v>
      </c>
      <c r="E18" s="27"/>
      <c r="F18" s="24">
        <v>517665</v>
      </c>
      <c r="G18" s="26">
        <f t="shared" si="0"/>
        <v>24.08999106511299</v>
      </c>
      <c r="H18" s="26">
        <f t="shared" si="1"/>
        <v>7.0117848481298051</v>
      </c>
    </row>
    <row r="19" spans="1:9" x14ac:dyDescent="0.25">
      <c r="A19" s="23" t="s">
        <v>36</v>
      </c>
      <c r="B19" s="24">
        <v>288052</v>
      </c>
      <c r="C19" s="25">
        <v>14.03647264746356</v>
      </c>
      <c r="D19" s="26">
        <v>4.1665979591405744</v>
      </c>
      <c r="E19" s="27"/>
      <c r="F19" s="24">
        <v>307928</v>
      </c>
      <c r="G19" s="26">
        <f t="shared" si="0"/>
        <v>14.329697330702507</v>
      </c>
      <c r="H19" s="26">
        <f t="shared" si="1"/>
        <v>4.170892149778167</v>
      </c>
    </row>
    <row r="20" spans="1:9" x14ac:dyDescent="0.25">
      <c r="A20" s="23" t="s">
        <v>40</v>
      </c>
      <c r="B20" s="24">
        <v>11627</v>
      </c>
      <c r="C20" s="25">
        <v>0.56657154774852747</v>
      </c>
      <c r="D20" s="26">
        <v>0.16818155913143273</v>
      </c>
      <c r="E20" s="27"/>
      <c r="F20" s="24">
        <v>12232</v>
      </c>
      <c r="G20" s="26">
        <f t="shared" si="0"/>
        <v>0.56922675998659766</v>
      </c>
      <c r="H20" s="26">
        <f t="shared" si="1"/>
        <v>0.16568273354838317</v>
      </c>
    </row>
    <row r="21" spans="1:9" x14ac:dyDescent="0.25">
      <c r="A21" s="23" t="s">
        <v>47</v>
      </c>
      <c r="B21" s="24">
        <v>18485</v>
      </c>
      <c r="C21" s="25">
        <v>0.90075471403900653</v>
      </c>
      <c r="D21" s="26">
        <v>0.26738076206627109</v>
      </c>
      <c r="E21" s="27"/>
      <c r="F21" s="24">
        <v>18206</v>
      </c>
      <c r="G21" s="26">
        <f t="shared" si="0"/>
        <v>0.84723204646141248</v>
      </c>
      <c r="H21" s="26">
        <f t="shared" si="1"/>
        <v>0.24660070691480246</v>
      </c>
    </row>
    <row r="22" spans="1:9" x14ac:dyDescent="0.25">
      <c r="A22" s="23" t="s">
        <v>39</v>
      </c>
      <c r="B22" s="24">
        <v>745</v>
      </c>
      <c r="C22" s="29">
        <v>3.6303070703763048E-2</v>
      </c>
      <c r="D22" s="28">
        <v>1.0776233039727993E-2</v>
      </c>
      <c r="E22" s="27"/>
      <c r="F22" s="24">
        <v>1548</v>
      </c>
      <c r="G22" s="28">
        <f t="shared" si="0"/>
        <v>7.2037526525445816E-2</v>
      </c>
      <c r="H22" s="28">
        <f t="shared" si="1"/>
        <v>2.0967697149517423E-2</v>
      </c>
    </row>
    <row r="23" spans="1:9" x14ac:dyDescent="0.25">
      <c r="A23" s="23" t="s">
        <v>43</v>
      </c>
      <c r="B23" s="24">
        <v>127244</v>
      </c>
      <c r="C23" s="25">
        <v>6.2004670182947992</v>
      </c>
      <c r="D23" s="26">
        <v>1.8405516737008707</v>
      </c>
      <c r="E23" s="27"/>
      <c r="F23" s="24">
        <v>134148</v>
      </c>
      <c r="G23" s="26">
        <f t="shared" si="0"/>
        <v>6.2426938684337889</v>
      </c>
      <c r="H23" s="26">
        <f t="shared" si="1"/>
        <v>1.8170378793368629</v>
      </c>
    </row>
    <row r="24" spans="1:9" x14ac:dyDescent="0.25">
      <c r="A24" s="23" t="s">
        <v>53</v>
      </c>
      <c r="B24" s="24">
        <v>27137</v>
      </c>
      <c r="C24" s="25">
        <v>1.3223576237423058</v>
      </c>
      <c r="D24" s="26">
        <v>0.39252971275046789</v>
      </c>
      <c r="E24" s="27"/>
      <c r="F24" s="24">
        <v>25674</v>
      </c>
      <c r="G24" s="26">
        <f t="shared" si="0"/>
        <v>1.1947619224898554</v>
      </c>
      <c r="H24" s="26">
        <f t="shared" si="1"/>
        <v>0.34775494613482583</v>
      </c>
    </row>
    <row r="25" spans="1:9" ht="15.75" thickBot="1" x14ac:dyDescent="0.3">
      <c r="A25" s="31" t="s">
        <v>48</v>
      </c>
      <c r="B25" s="32">
        <v>460695</v>
      </c>
      <c r="C25" s="33">
        <v>22.449185446805526</v>
      </c>
      <c r="D25" s="34">
        <v>6.6638344701174326</v>
      </c>
      <c r="E25" s="35"/>
      <c r="F25" s="32">
        <v>479474</v>
      </c>
      <c r="G25" s="34">
        <f t="shared" si="0"/>
        <v>22.312739659729719</v>
      </c>
      <c r="H25" s="34">
        <f t="shared" si="1"/>
        <v>6.4944868366070523</v>
      </c>
      <c r="I25" s="35"/>
    </row>
    <row r="26" spans="1:9" s="2" customFormat="1" ht="12" x14ac:dyDescent="0.2">
      <c r="A26" s="157" t="s">
        <v>92</v>
      </c>
      <c r="B26" s="157"/>
      <c r="C26" s="157"/>
      <c r="D26" s="157"/>
      <c r="E26" s="157"/>
      <c r="F26" s="157"/>
      <c r="G26" s="157"/>
      <c r="H26" s="157"/>
      <c r="I26" s="157"/>
    </row>
    <row r="27" spans="1:9" x14ac:dyDescent="0.25">
      <c r="A27" s="40" t="s">
        <v>93</v>
      </c>
    </row>
    <row r="28" spans="1:9" s="2" customFormat="1" ht="15.75" customHeight="1" x14ac:dyDescent="0.2">
      <c r="A28" s="40" t="s">
        <v>94</v>
      </c>
      <c r="B28" s="40"/>
      <c r="C28" s="40"/>
      <c r="D28" s="40"/>
      <c r="E28" s="40"/>
      <c r="F28" s="40"/>
      <c r="G28" s="40"/>
      <c r="H28" s="40"/>
      <c r="I28" s="13"/>
    </row>
  </sheetData>
  <mergeCells count="3">
    <mergeCell ref="A4:A5"/>
    <mergeCell ref="B4:D4"/>
    <mergeCell ref="F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workbookViewId="0">
      <selection activeCell="A3" sqref="A3"/>
    </sheetView>
  </sheetViews>
  <sheetFormatPr baseColWidth="10" defaultRowHeight="15" x14ac:dyDescent="0.25"/>
  <cols>
    <col min="1" max="1" width="28" style="3" customWidth="1"/>
    <col min="2" max="2" width="15.85546875" style="3" customWidth="1"/>
    <col min="3" max="5" width="10.85546875" style="3" customWidth="1"/>
    <col min="6" max="6" width="1.7109375" style="3" customWidth="1"/>
    <col min="7" max="9" width="10.85546875" style="3" customWidth="1"/>
    <col min="10" max="10" width="1.42578125" style="3" customWidth="1"/>
    <col min="11" max="13" width="10.85546875" style="3" customWidth="1"/>
    <col min="14" max="14" width="1.7109375" style="3" customWidth="1"/>
    <col min="15" max="17" width="10.85546875" style="3" customWidth="1"/>
    <col min="18" max="18" width="1.28515625" style="3" customWidth="1"/>
    <col min="19" max="21" width="10.85546875" style="3" customWidth="1"/>
    <col min="22" max="22" width="1.42578125" style="3" customWidth="1"/>
    <col min="23" max="33" width="10.85546875" style="3" customWidth="1"/>
  </cols>
  <sheetData>
    <row r="1" spans="1:33" s="17" customFormat="1" ht="12.75" x14ac:dyDescent="0.2">
      <c r="A1" s="41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33" s="17" customFormat="1" ht="12.75" x14ac:dyDescent="0.2">
      <c r="A2" s="42">
        <v>2015</v>
      </c>
      <c r="B2" s="43"/>
      <c r="C2" s="43"/>
      <c r="D2" s="43"/>
      <c r="E2" s="43"/>
      <c r="F2" s="43"/>
      <c r="G2" s="43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33" ht="15.75" thickBot="1" x14ac:dyDescent="0.3">
      <c r="A3" s="204"/>
    </row>
    <row r="4" spans="1:33" s="7" customFormat="1" x14ac:dyDescent="0.25">
      <c r="A4" s="211" t="s">
        <v>74</v>
      </c>
      <c r="B4" s="211" t="s">
        <v>54</v>
      </c>
      <c r="C4" s="210" t="s">
        <v>76</v>
      </c>
      <c r="D4" s="210"/>
      <c r="E4" s="210"/>
      <c r="F4" s="132"/>
      <c r="G4" s="210" t="s">
        <v>55</v>
      </c>
      <c r="H4" s="210"/>
      <c r="I4" s="210"/>
      <c r="J4" s="132"/>
      <c r="K4" s="210" t="s">
        <v>56</v>
      </c>
      <c r="L4" s="210"/>
      <c r="M4" s="210"/>
      <c r="N4" s="132"/>
      <c r="O4" s="210" t="s">
        <v>57</v>
      </c>
      <c r="P4" s="210"/>
      <c r="Q4" s="210"/>
      <c r="R4" s="132"/>
      <c r="S4" s="210" t="s">
        <v>58</v>
      </c>
      <c r="T4" s="210"/>
      <c r="U4" s="210"/>
      <c r="V4" s="132"/>
      <c r="W4" s="210" t="s">
        <v>8</v>
      </c>
      <c r="X4" s="210"/>
      <c r="Y4" s="210"/>
      <c r="Z4" s="5"/>
      <c r="AA4" s="5"/>
      <c r="AB4" s="5"/>
      <c r="AC4" s="5"/>
      <c r="AD4" s="5"/>
      <c r="AE4" s="5"/>
      <c r="AF4" s="5"/>
      <c r="AG4" s="5"/>
    </row>
    <row r="5" spans="1:33" s="7" customFormat="1" ht="15.75" thickBot="1" x14ac:dyDescent="0.3">
      <c r="A5" s="212"/>
      <c r="B5" s="212"/>
      <c r="C5" s="133" t="s">
        <v>35</v>
      </c>
      <c r="D5" s="133" t="s">
        <v>73</v>
      </c>
      <c r="E5" s="133" t="s">
        <v>60</v>
      </c>
      <c r="F5" s="133"/>
      <c r="G5" s="133" t="s">
        <v>35</v>
      </c>
      <c r="H5" s="133" t="s">
        <v>73</v>
      </c>
      <c r="I5" s="133" t="s">
        <v>60</v>
      </c>
      <c r="J5" s="133"/>
      <c r="K5" s="133" t="s">
        <v>35</v>
      </c>
      <c r="L5" s="133" t="s">
        <v>59</v>
      </c>
      <c r="M5" s="133" t="s">
        <v>60</v>
      </c>
      <c r="N5" s="133"/>
      <c r="O5" s="133" t="s">
        <v>35</v>
      </c>
      <c r="P5" s="133" t="s">
        <v>59</v>
      </c>
      <c r="Q5" s="133" t="s">
        <v>60</v>
      </c>
      <c r="R5" s="133"/>
      <c r="S5" s="133" t="s">
        <v>35</v>
      </c>
      <c r="T5" s="133" t="s">
        <v>59</v>
      </c>
      <c r="U5" s="133" t="s">
        <v>60</v>
      </c>
      <c r="V5" s="133"/>
      <c r="W5" s="133" t="s">
        <v>35</v>
      </c>
      <c r="X5" s="133" t="s">
        <v>59</v>
      </c>
      <c r="Y5" s="133" t="s">
        <v>60</v>
      </c>
      <c r="Z5" s="5"/>
      <c r="AA5" s="5"/>
      <c r="AB5" s="5"/>
      <c r="AC5" s="5"/>
      <c r="AD5" s="5"/>
      <c r="AE5" s="5"/>
      <c r="AF5" s="5"/>
      <c r="AG5" s="5"/>
    </row>
    <row r="6" spans="1:33" s="7" customFormat="1" x14ac:dyDescent="0.25">
      <c r="A6" s="44" t="s">
        <v>32</v>
      </c>
      <c r="B6" s="45">
        <f>C6+G6+K6+O6+S6+W6</f>
        <v>2148880</v>
      </c>
      <c r="C6" s="46">
        <f>SUM(C8:C25)</f>
        <v>52721</v>
      </c>
      <c r="D6" s="46">
        <f t="shared" ref="D6:Y6" si="0">SUM(D8:D25)</f>
        <v>26114</v>
      </c>
      <c r="E6" s="46">
        <f t="shared" si="0"/>
        <v>26607</v>
      </c>
      <c r="F6" s="46">
        <f t="shared" si="0"/>
        <v>0</v>
      </c>
      <c r="G6" s="46">
        <f t="shared" si="0"/>
        <v>343724</v>
      </c>
      <c r="H6" s="46">
        <f t="shared" si="0"/>
        <v>171362</v>
      </c>
      <c r="I6" s="46">
        <f t="shared" si="0"/>
        <v>172362</v>
      </c>
      <c r="J6" s="46">
        <f t="shared" si="0"/>
        <v>0</v>
      </c>
      <c r="K6" s="46">
        <f t="shared" si="0"/>
        <v>346083</v>
      </c>
      <c r="L6" s="46">
        <f t="shared" si="0"/>
        <v>165978</v>
      </c>
      <c r="M6" s="46">
        <f t="shared" si="0"/>
        <v>180105</v>
      </c>
      <c r="N6" s="46">
        <f t="shared" si="0"/>
        <v>0</v>
      </c>
      <c r="O6" s="46">
        <f t="shared" si="0"/>
        <v>313964</v>
      </c>
      <c r="P6" s="46">
        <f t="shared" si="0"/>
        <v>145388</v>
      </c>
      <c r="Q6" s="46">
        <f t="shared" si="0"/>
        <v>168576</v>
      </c>
      <c r="R6" s="46">
        <f t="shared" si="0"/>
        <v>0</v>
      </c>
      <c r="S6" s="46">
        <f t="shared" si="0"/>
        <v>600833</v>
      </c>
      <c r="T6" s="46">
        <f t="shared" si="0"/>
        <v>281971</v>
      </c>
      <c r="U6" s="46">
        <f t="shared" si="0"/>
        <v>318862</v>
      </c>
      <c r="V6" s="46">
        <f t="shared" si="0"/>
        <v>0</v>
      </c>
      <c r="W6" s="46">
        <f t="shared" si="0"/>
        <v>491555</v>
      </c>
      <c r="X6" s="46">
        <f t="shared" si="0"/>
        <v>225306</v>
      </c>
      <c r="Y6" s="46">
        <f t="shared" si="0"/>
        <v>266249</v>
      </c>
      <c r="Z6" s="5"/>
      <c r="AA6" s="5"/>
      <c r="AB6" s="5"/>
      <c r="AC6" s="5"/>
      <c r="AD6" s="5"/>
      <c r="AE6" s="5"/>
      <c r="AF6" s="5"/>
      <c r="AG6" s="5"/>
    </row>
    <row r="7" spans="1:33" s="7" customFormat="1" x14ac:dyDescent="0.25">
      <c r="A7" s="44"/>
      <c r="B7" s="45"/>
      <c r="C7" s="45"/>
      <c r="D7" s="45"/>
      <c r="E7" s="45"/>
      <c r="F7" s="45"/>
      <c r="G7" s="46"/>
      <c r="H7" s="46"/>
      <c r="I7" s="46"/>
      <c r="J7" s="46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5"/>
      <c r="AA7" s="5"/>
      <c r="AB7" s="5"/>
      <c r="AC7" s="5"/>
      <c r="AD7" s="5"/>
      <c r="AE7" s="5"/>
      <c r="AF7" s="5"/>
      <c r="AG7" s="5"/>
    </row>
    <row r="8" spans="1:33" s="7" customFormat="1" x14ac:dyDescent="0.25">
      <c r="A8" s="47" t="s">
        <v>50</v>
      </c>
      <c r="B8" s="48">
        <f>C8+G8+K8+O8+S8+W8</f>
        <v>57589</v>
      </c>
      <c r="C8" s="48">
        <f>D8+E8</f>
        <v>2001</v>
      </c>
      <c r="D8" s="48">
        <v>963</v>
      </c>
      <c r="E8" s="48">
        <v>1038</v>
      </c>
      <c r="F8" s="48"/>
      <c r="G8" s="48">
        <f>H8+I8</f>
        <v>13328</v>
      </c>
      <c r="H8" s="49">
        <v>6672</v>
      </c>
      <c r="I8" s="49">
        <v>6656</v>
      </c>
      <c r="J8" s="49"/>
      <c r="K8" s="49">
        <f>L8+M8</f>
        <v>12576</v>
      </c>
      <c r="L8" s="49">
        <v>6096</v>
      </c>
      <c r="M8" s="49">
        <v>6480</v>
      </c>
      <c r="N8" s="49"/>
      <c r="O8" s="49">
        <f>P8+Q8</f>
        <v>9136</v>
      </c>
      <c r="P8" s="49">
        <v>4087</v>
      </c>
      <c r="Q8" s="49">
        <v>5049</v>
      </c>
      <c r="R8" s="49"/>
      <c r="S8" s="49">
        <f>T8+U8</f>
        <v>13214</v>
      </c>
      <c r="T8" s="49">
        <v>6049</v>
      </c>
      <c r="U8" s="49">
        <v>7165</v>
      </c>
      <c r="V8" s="49"/>
      <c r="W8" s="49">
        <f>X8+Y8</f>
        <v>7334</v>
      </c>
      <c r="X8" s="49">
        <v>3490</v>
      </c>
      <c r="Y8" s="49">
        <v>3844</v>
      </c>
      <c r="Z8" s="5"/>
      <c r="AA8" s="5"/>
      <c r="AB8" s="5"/>
      <c r="AC8" s="5"/>
      <c r="AD8" s="5"/>
      <c r="AE8" s="5"/>
      <c r="AF8" s="5"/>
      <c r="AG8" s="5"/>
    </row>
    <row r="9" spans="1:33" s="7" customFormat="1" x14ac:dyDescent="0.25">
      <c r="A9" s="47" t="s">
        <v>49</v>
      </c>
      <c r="B9" s="48">
        <f t="shared" ref="B9:B25" si="1">C9+G9+K9+O9+S9+W9</f>
        <v>51612</v>
      </c>
      <c r="C9" s="48">
        <f t="shared" ref="C9:C25" si="2">D9+E9</f>
        <v>2446</v>
      </c>
      <c r="D9" s="48">
        <v>1212</v>
      </c>
      <c r="E9" s="48">
        <v>1234</v>
      </c>
      <c r="F9" s="48"/>
      <c r="G9" s="48">
        <f t="shared" ref="G9:G25" si="3">H9+I9</f>
        <v>12808</v>
      </c>
      <c r="H9" s="49">
        <v>6401</v>
      </c>
      <c r="I9" s="49">
        <v>6407</v>
      </c>
      <c r="J9" s="49"/>
      <c r="K9" s="49">
        <f t="shared" ref="K9:K25" si="4">L9+M9</f>
        <v>10844</v>
      </c>
      <c r="L9" s="49">
        <v>4886</v>
      </c>
      <c r="M9" s="49">
        <v>5958</v>
      </c>
      <c r="N9" s="49"/>
      <c r="O9" s="49">
        <f t="shared" ref="O9:O25" si="5">P9+Q9</f>
        <v>7140</v>
      </c>
      <c r="P9" s="49">
        <v>3035</v>
      </c>
      <c r="Q9" s="49">
        <v>4105</v>
      </c>
      <c r="R9" s="49"/>
      <c r="S9" s="49">
        <f t="shared" ref="S9:S25" si="6">T9+U9</f>
        <v>11253</v>
      </c>
      <c r="T9" s="49">
        <v>4897</v>
      </c>
      <c r="U9" s="49">
        <v>6356</v>
      </c>
      <c r="V9" s="49"/>
      <c r="W9" s="49">
        <f t="shared" ref="W9:W25" si="7">X9+Y9</f>
        <v>7121</v>
      </c>
      <c r="X9" s="49">
        <v>3188</v>
      </c>
      <c r="Y9" s="49">
        <v>3933</v>
      </c>
      <c r="Z9" s="5"/>
      <c r="AA9" s="5"/>
      <c r="AB9" s="5"/>
      <c r="AC9" s="5"/>
      <c r="AD9" s="5"/>
      <c r="AE9" s="5"/>
      <c r="AF9" s="5"/>
      <c r="AG9" s="5"/>
    </row>
    <row r="10" spans="1:33" s="7" customFormat="1" x14ac:dyDescent="0.25">
      <c r="A10" s="47" t="s">
        <v>41</v>
      </c>
      <c r="B10" s="48">
        <f t="shared" si="1"/>
        <v>2134</v>
      </c>
      <c r="C10" s="48">
        <f t="shared" si="2"/>
        <v>78</v>
      </c>
      <c r="D10" s="48">
        <v>38</v>
      </c>
      <c r="E10" s="48">
        <v>40</v>
      </c>
      <c r="F10" s="48"/>
      <c r="G10" s="48">
        <f t="shared" si="3"/>
        <v>379</v>
      </c>
      <c r="H10" s="49">
        <v>206</v>
      </c>
      <c r="I10" s="49">
        <v>173</v>
      </c>
      <c r="J10" s="49"/>
      <c r="K10" s="49">
        <f t="shared" si="4"/>
        <v>534</v>
      </c>
      <c r="L10" s="49">
        <v>314</v>
      </c>
      <c r="M10" s="49">
        <v>220</v>
      </c>
      <c r="N10" s="49"/>
      <c r="O10" s="49">
        <f t="shared" si="5"/>
        <v>328</v>
      </c>
      <c r="P10" s="49">
        <v>200</v>
      </c>
      <c r="Q10" s="49">
        <v>128</v>
      </c>
      <c r="R10" s="49"/>
      <c r="S10" s="49">
        <f t="shared" si="6"/>
        <v>537</v>
      </c>
      <c r="T10" s="49">
        <v>305</v>
      </c>
      <c r="U10" s="49">
        <v>232</v>
      </c>
      <c r="V10" s="49"/>
      <c r="W10" s="49">
        <f t="shared" si="7"/>
        <v>278</v>
      </c>
      <c r="X10" s="49">
        <v>156</v>
      </c>
      <c r="Y10" s="49">
        <v>122</v>
      </c>
      <c r="Z10" s="5"/>
      <c r="AA10" s="5"/>
      <c r="AB10" s="5"/>
      <c r="AC10" s="5"/>
      <c r="AD10" s="5"/>
      <c r="AE10" s="5"/>
      <c r="AF10" s="5"/>
      <c r="AG10" s="5"/>
    </row>
    <row r="11" spans="1:33" s="7" customFormat="1" x14ac:dyDescent="0.25">
      <c r="A11" s="47" t="s">
        <v>42</v>
      </c>
      <c r="B11" s="48">
        <f t="shared" si="1"/>
        <v>138741</v>
      </c>
      <c r="C11" s="48">
        <f t="shared" si="2"/>
        <v>3708</v>
      </c>
      <c r="D11" s="48">
        <v>1881</v>
      </c>
      <c r="E11" s="48">
        <v>1827</v>
      </c>
      <c r="F11" s="48"/>
      <c r="G11" s="48">
        <f t="shared" si="3"/>
        <v>23404</v>
      </c>
      <c r="H11" s="49">
        <v>11682</v>
      </c>
      <c r="I11" s="49">
        <v>11722</v>
      </c>
      <c r="J11" s="49"/>
      <c r="K11" s="49">
        <f t="shared" si="4"/>
        <v>23767</v>
      </c>
      <c r="L11" s="49">
        <v>11194</v>
      </c>
      <c r="M11" s="49">
        <v>12573</v>
      </c>
      <c r="N11" s="49"/>
      <c r="O11" s="49">
        <f t="shared" si="5"/>
        <v>21199</v>
      </c>
      <c r="P11" s="49">
        <v>9279</v>
      </c>
      <c r="Q11" s="49">
        <v>11920</v>
      </c>
      <c r="R11" s="49"/>
      <c r="S11" s="49">
        <f t="shared" si="6"/>
        <v>39551</v>
      </c>
      <c r="T11" s="49">
        <v>18195</v>
      </c>
      <c r="U11" s="49">
        <v>21356</v>
      </c>
      <c r="V11" s="49"/>
      <c r="W11" s="49">
        <f t="shared" si="7"/>
        <v>27112</v>
      </c>
      <c r="X11" s="49">
        <v>13042</v>
      </c>
      <c r="Y11" s="49">
        <v>14070</v>
      </c>
      <c r="Z11" s="5"/>
      <c r="AA11" s="5"/>
      <c r="AB11" s="5"/>
      <c r="AC11" s="5"/>
      <c r="AD11" s="5"/>
      <c r="AE11" s="5"/>
      <c r="AF11" s="5"/>
      <c r="AG11" s="5"/>
    </row>
    <row r="12" spans="1:33" s="7" customFormat="1" x14ac:dyDescent="0.25">
      <c r="A12" s="47" t="s">
        <v>46</v>
      </c>
      <c r="B12" s="48">
        <f t="shared" si="1"/>
        <v>729</v>
      </c>
      <c r="C12" s="48">
        <f t="shared" si="2"/>
        <v>1</v>
      </c>
      <c r="D12" s="48">
        <v>0</v>
      </c>
      <c r="E12" s="48">
        <v>1</v>
      </c>
      <c r="F12" s="48"/>
      <c r="G12" s="48">
        <f t="shared" si="3"/>
        <v>123</v>
      </c>
      <c r="H12" s="49">
        <v>45</v>
      </c>
      <c r="I12" s="49">
        <v>78</v>
      </c>
      <c r="J12" s="49"/>
      <c r="K12" s="49">
        <f t="shared" si="4"/>
        <v>70</v>
      </c>
      <c r="L12" s="49">
        <v>45</v>
      </c>
      <c r="M12" s="49">
        <v>25</v>
      </c>
      <c r="N12" s="49"/>
      <c r="O12" s="49">
        <f t="shared" si="5"/>
        <v>41</v>
      </c>
      <c r="P12" s="49">
        <v>7</v>
      </c>
      <c r="Q12" s="49">
        <v>34</v>
      </c>
      <c r="R12" s="49"/>
      <c r="S12" s="49">
        <f t="shared" si="6"/>
        <v>174</v>
      </c>
      <c r="T12" s="49">
        <v>82</v>
      </c>
      <c r="U12" s="49">
        <v>92</v>
      </c>
      <c r="V12" s="49"/>
      <c r="W12" s="49">
        <f t="shared" si="7"/>
        <v>320</v>
      </c>
      <c r="X12" s="49">
        <v>140</v>
      </c>
      <c r="Y12" s="49">
        <v>180</v>
      </c>
      <c r="Z12" s="5"/>
      <c r="AA12" s="5"/>
      <c r="AB12" s="5"/>
      <c r="AC12" s="5"/>
      <c r="AD12" s="5"/>
      <c r="AE12" s="5"/>
      <c r="AF12" s="5"/>
      <c r="AG12" s="5"/>
    </row>
    <row r="13" spans="1:33" s="7" customFormat="1" x14ac:dyDescent="0.25">
      <c r="A13" s="47" t="s">
        <v>52</v>
      </c>
      <c r="B13" s="48">
        <f t="shared" si="1"/>
        <v>13318</v>
      </c>
      <c r="C13" s="48">
        <f t="shared" si="2"/>
        <v>198</v>
      </c>
      <c r="D13" s="48">
        <v>97</v>
      </c>
      <c r="E13" s="48">
        <v>101</v>
      </c>
      <c r="F13" s="48"/>
      <c r="G13" s="48">
        <f t="shared" si="3"/>
        <v>1574</v>
      </c>
      <c r="H13" s="49">
        <v>782</v>
      </c>
      <c r="I13" s="49">
        <v>792</v>
      </c>
      <c r="J13" s="49"/>
      <c r="K13" s="49">
        <f t="shared" si="4"/>
        <v>1806</v>
      </c>
      <c r="L13" s="49">
        <v>852</v>
      </c>
      <c r="M13" s="49">
        <v>954</v>
      </c>
      <c r="N13" s="49"/>
      <c r="O13" s="49">
        <f t="shared" si="5"/>
        <v>2099</v>
      </c>
      <c r="P13" s="49">
        <v>876</v>
      </c>
      <c r="Q13" s="49">
        <v>1223</v>
      </c>
      <c r="R13" s="49"/>
      <c r="S13" s="49">
        <f t="shared" si="6"/>
        <v>3628</v>
      </c>
      <c r="T13" s="49">
        <v>1651</v>
      </c>
      <c r="U13" s="49">
        <v>1977</v>
      </c>
      <c r="V13" s="49"/>
      <c r="W13" s="49">
        <f t="shared" si="7"/>
        <v>4013</v>
      </c>
      <c r="X13" s="49">
        <v>1912</v>
      </c>
      <c r="Y13" s="49">
        <v>2101</v>
      </c>
      <c r="Z13" s="5"/>
      <c r="AA13" s="5"/>
      <c r="AB13" s="5"/>
      <c r="AC13" s="5"/>
      <c r="AD13" s="5"/>
      <c r="AE13" s="5"/>
      <c r="AF13" s="5"/>
      <c r="AG13" s="5"/>
    </row>
    <row r="14" spans="1:33" s="7" customFormat="1" x14ac:dyDescent="0.25">
      <c r="A14" s="47" t="s">
        <v>45</v>
      </c>
      <c r="B14" s="48">
        <f t="shared" si="1"/>
        <v>148</v>
      </c>
      <c r="C14" s="48">
        <f t="shared" si="2"/>
        <v>3</v>
      </c>
      <c r="D14" s="48">
        <v>2</v>
      </c>
      <c r="E14" s="48">
        <v>1</v>
      </c>
      <c r="F14" s="48"/>
      <c r="G14" s="48">
        <f t="shared" si="3"/>
        <v>18</v>
      </c>
      <c r="H14" s="49">
        <v>10</v>
      </c>
      <c r="I14" s="49">
        <v>8</v>
      </c>
      <c r="J14" s="49"/>
      <c r="K14" s="49">
        <f t="shared" si="4"/>
        <v>7</v>
      </c>
      <c r="L14" s="49">
        <v>0</v>
      </c>
      <c r="M14" s="49">
        <v>7</v>
      </c>
      <c r="N14" s="49"/>
      <c r="O14" s="49">
        <f t="shared" si="5"/>
        <v>10</v>
      </c>
      <c r="P14" s="49">
        <v>10</v>
      </c>
      <c r="Q14" s="49">
        <v>0</v>
      </c>
      <c r="R14" s="49"/>
      <c r="S14" s="49">
        <f t="shared" si="6"/>
        <v>50</v>
      </c>
      <c r="T14" s="49">
        <v>33</v>
      </c>
      <c r="U14" s="49">
        <v>17</v>
      </c>
      <c r="V14" s="49"/>
      <c r="W14" s="49">
        <f t="shared" si="7"/>
        <v>60</v>
      </c>
      <c r="X14" s="49">
        <v>19</v>
      </c>
      <c r="Y14" s="49">
        <v>41</v>
      </c>
      <c r="Z14" s="5"/>
      <c r="AA14" s="5"/>
      <c r="AB14" s="5"/>
      <c r="AC14" s="5"/>
      <c r="AD14" s="5"/>
      <c r="AE14" s="5"/>
      <c r="AF14" s="5"/>
      <c r="AG14" s="5"/>
    </row>
    <row r="15" spans="1:33" s="7" customFormat="1" x14ac:dyDescent="0.25">
      <c r="A15" s="47" t="s">
        <v>38</v>
      </c>
      <c r="B15" s="48">
        <f t="shared" si="1"/>
        <v>1568</v>
      </c>
      <c r="C15" s="48">
        <f t="shared" si="2"/>
        <v>3</v>
      </c>
      <c r="D15" s="48">
        <v>3</v>
      </c>
      <c r="E15" s="48">
        <v>0</v>
      </c>
      <c r="F15" s="48"/>
      <c r="G15" s="48">
        <f t="shared" si="3"/>
        <v>96</v>
      </c>
      <c r="H15" s="49">
        <v>66</v>
      </c>
      <c r="I15" s="49">
        <v>30</v>
      </c>
      <c r="J15" s="49"/>
      <c r="K15" s="49">
        <f t="shared" si="4"/>
        <v>58</v>
      </c>
      <c r="L15" s="49">
        <v>28</v>
      </c>
      <c r="M15" s="49">
        <v>30</v>
      </c>
      <c r="N15" s="49"/>
      <c r="O15" s="49">
        <f t="shared" si="5"/>
        <v>156</v>
      </c>
      <c r="P15" s="49">
        <v>85</v>
      </c>
      <c r="Q15" s="49">
        <v>71</v>
      </c>
      <c r="R15" s="49"/>
      <c r="S15" s="49">
        <f t="shared" si="6"/>
        <v>587</v>
      </c>
      <c r="T15" s="49">
        <v>313</v>
      </c>
      <c r="U15" s="49">
        <v>274</v>
      </c>
      <c r="V15" s="49"/>
      <c r="W15" s="49">
        <f t="shared" si="7"/>
        <v>668</v>
      </c>
      <c r="X15" s="49">
        <v>288</v>
      </c>
      <c r="Y15" s="49">
        <v>380</v>
      </c>
      <c r="Z15" s="5"/>
      <c r="AA15" s="5"/>
      <c r="AB15" s="5"/>
      <c r="AC15" s="5"/>
      <c r="AD15" s="5"/>
      <c r="AE15" s="5"/>
      <c r="AF15" s="5"/>
      <c r="AG15" s="5"/>
    </row>
    <row r="16" spans="1:33" s="7" customFormat="1" x14ac:dyDescent="0.25">
      <c r="A16" s="47" t="s">
        <v>37</v>
      </c>
      <c r="B16" s="48">
        <f t="shared" si="1"/>
        <v>147088</v>
      </c>
      <c r="C16" s="48">
        <f t="shared" si="2"/>
        <v>690</v>
      </c>
      <c r="D16" s="48">
        <v>327</v>
      </c>
      <c r="E16" s="48">
        <v>363</v>
      </c>
      <c r="F16" s="48"/>
      <c r="G16" s="48">
        <f t="shared" si="3"/>
        <v>9975</v>
      </c>
      <c r="H16" s="49">
        <v>4888</v>
      </c>
      <c r="I16" s="49">
        <v>5087</v>
      </c>
      <c r="J16" s="49"/>
      <c r="K16" s="49">
        <f t="shared" si="4"/>
        <v>15254</v>
      </c>
      <c r="L16" s="49">
        <v>7725</v>
      </c>
      <c r="M16" s="49">
        <v>7529</v>
      </c>
      <c r="N16" s="49"/>
      <c r="O16" s="49">
        <f t="shared" si="5"/>
        <v>20000</v>
      </c>
      <c r="P16" s="49">
        <v>9738</v>
      </c>
      <c r="Q16" s="49">
        <v>10262</v>
      </c>
      <c r="R16" s="49"/>
      <c r="S16" s="49">
        <f t="shared" si="6"/>
        <v>52594</v>
      </c>
      <c r="T16" s="49">
        <v>24688</v>
      </c>
      <c r="U16" s="49">
        <v>27906</v>
      </c>
      <c r="V16" s="49"/>
      <c r="W16" s="49">
        <f t="shared" si="7"/>
        <v>48575</v>
      </c>
      <c r="X16" s="49">
        <v>19406</v>
      </c>
      <c r="Y16" s="49">
        <v>29169</v>
      </c>
      <c r="Z16" s="5"/>
      <c r="AA16" s="5"/>
      <c r="AB16" s="5"/>
      <c r="AC16" s="5"/>
      <c r="AD16" s="5"/>
      <c r="AE16" s="5"/>
      <c r="AF16" s="5"/>
      <c r="AG16" s="5"/>
    </row>
    <row r="17" spans="1:33" s="7" customFormat="1" x14ac:dyDescent="0.25">
      <c r="A17" s="47" t="s">
        <v>44</v>
      </c>
      <c r="B17" s="48">
        <f t="shared" si="1"/>
        <v>239078</v>
      </c>
      <c r="C17" s="48">
        <f t="shared" si="2"/>
        <v>6056</v>
      </c>
      <c r="D17" s="48">
        <v>3082</v>
      </c>
      <c r="E17" s="48">
        <v>2974</v>
      </c>
      <c r="F17" s="48"/>
      <c r="G17" s="48">
        <f t="shared" si="3"/>
        <v>42787</v>
      </c>
      <c r="H17" s="49">
        <v>21524</v>
      </c>
      <c r="I17" s="49">
        <v>21263</v>
      </c>
      <c r="J17" s="49"/>
      <c r="K17" s="49">
        <f t="shared" si="4"/>
        <v>41634</v>
      </c>
      <c r="L17" s="49">
        <v>20505</v>
      </c>
      <c r="M17" s="49">
        <v>21129</v>
      </c>
      <c r="N17" s="49"/>
      <c r="O17" s="49">
        <f t="shared" si="5"/>
        <v>40362</v>
      </c>
      <c r="P17" s="49">
        <v>18820</v>
      </c>
      <c r="Q17" s="49">
        <v>21542</v>
      </c>
      <c r="R17" s="49"/>
      <c r="S17" s="49">
        <f t="shared" si="6"/>
        <v>64956</v>
      </c>
      <c r="T17" s="49">
        <v>29513</v>
      </c>
      <c r="U17" s="49">
        <v>35443</v>
      </c>
      <c r="V17" s="49"/>
      <c r="W17" s="49">
        <f t="shared" si="7"/>
        <v>43283</v>
      </c>
      <c r="X17" s="49">
        <v>20024</v>
      </c>
      <c r="Y17" s="49">
        <v>23259</v>
      </c>
      <c r="Z17" s="5"/>
      <c r="AA17" s="5"/>
      <c r="AB17" s="5"/>
      <c r="AC17" s="5"/>
      <c r="AD17" s="5"/>
      <c r="AE17" s="5"/>
      <c r="AF17" s="5"/>
      <c r="AG17" s="5"/>
    </row>
    <row r="18" spans="1:33" s="7" customFormat="1" x14ac:dyDescent="0.25">
      <c r="A18" s="47" t="s">
        <v>51</v>
      </c>
      <c r="B18" s="48">
        <f t="shared" si="1"/>
        <v>517665</v>
      </c>
      <c r="C18" s="48">
        <f t="shared" si="2"/>
        <v>16731</v>
      </c>
      <c r="D18" s="48">
        <v>8304</v>
      </c>
      <c r="E18" s="48">
        <v>8427</v>
      </c>
      <c r="F18" s="48"/>
      <c r="G18" s="48">
        <f t="shared" si="3"/>
        <v>98565</v>
      </c>
      <c r="H18" s="49">
        <v>48881</v>
      </c>
      <c r="I18" s="49">
        <v>49684</v>
      </c>
      <c r="J18" s="49"/>
      <c r="K18" s="49">
        <f t="shared" si="4"/>
        <v>92163</v>
      </c>
      <c r="L18" s="49">
        <v>43374</v>
      </c>
      <c r="M18" s="49">
        <v>48789</v>
      </c>
      <c r="N18" s="49"/>
      <c r="O18" s="49">
        <f t="shared" si="5"/>
        <v>72224</v>
      </c>
      <c r="P18" s="49">
        <v>33040</v>
      </c>
      <c r="Q18" s="49">
        <v>39184</v>
      </c>
      <c r="R18" s="49"/>
      <c r="S18" s="49">
        <f t="shared" si="6"/>
        <v>129694</v>
      </c>
      <c r="T18" s="49">
        <v>60021</v>
      </c>
      <c r="U18" s="49">
        <v>69673</v>
      </c>
      <c r="V18" s="49"/>
      <c r="W18" s="49">
        <f t="shared" si="7"/>
        <v>108288</v>
      </c>
      <c r="X18" s="49">
        <v>49239</v>
      </c>
      <c r="Y18" s="49">
        <v>59049</v>
      </c>
      <c r="Z18" s="5"/>
      <c r="AA18" s="5"/>
      <c r="AB18" s="5"/>
      <c r="AC18" s="5"/>
      <c r="AD18" s="5"/>
      <c r="AE18" s="5"/>
      <c r="AF18" s="5"/>
      <c r="AG18" s="5"/>
    </row>
    <row r="19" spans="1:33" s="7" customFormat="1" x14ac:dyDescent="0.25">
      <c r="A19" s="47" t="s">
        <v>36</v>
      </c>
      <c r="B19" s="48">
        <f t="shared" si="1"/>
        <v>307928</v>
      </c>
      <c r="C19" s="48">
        <f t="shared" si="2"/>
        <v>2943</v>
      </c>
      <c r="D19" s="48">
        <v>1502</v>
      </c>
      <c r="E19" s="48">
        <v>1441</v>
      </c>
      <c r="F19" s="48"/>
      <c r="G19" s="48">
        <f t="shared" si="3"/>
        <v>29183</v>
      </c>
      <c r="H19" s="49">
        <v>14071</v>
      </c>
      <c r="I19" s="49">
        <v>15112</v>
      </c>
      <c r="J19" s="49"/>
      <c r="K19" s="49">
        <f t="shared" si="4"/>
        <v>35301</v>
      </c>
      <c r="L19" s="49">
        <v>17287</v>
      </c>
      <c r="M19" s="49">
        <v>18014</v>
      </c>
      <c r="N19" s="49"/>
      <c r="O19" s="49">
        <f t="shared" si="5"/>
        <v>42894</v>
      </c>
      <c r="P19" s="49">
        <v>20928</v>
      </c>
      <c r="Q19" s="49">
        <v>21966</v>
      </c>
      <c r="R19" s="49"/>
      <c r="S19" s="49">
        <f t="shared" si="6"/>
        <v>103217</v>
      </c>
      <c r="T19" s="49">
        <v>51099</v>
      </c>
      <c r="U19" s="49">
        <v>52118</v>
      </c>
      <c r="V19" s="49"/>
      <c r="W19" s="49">
        <f t="shared" si="7"/>
        <v>94390</v>
      </c>
      <c r="X19" s="49">
        <v>43820</v>
      </c>
      <c r="Y19" s="49">
        <v>50570</v>
      </c>
      <c r="Z19" s="5"/>
      <c r="AA19" s="5"/>
      <c r="AB19" s="5"/>
      <c r="AC19" s="5"/>
      <c r="AD19" s="5"/>
      <c r="AE19" s="5"/>
      <c r="AF19" s="5"/>
      <c r="AG19" s="5"/>
    </row>
    <row r="20" spans="1:33" s="7" customFormat="1" x14ac:dyDescent="0.25">
      <c r="A20" s="47" t="s">
        <v>40</v>
      </c>
      <c r="B20" s="48">
        <f t="shared" si="1"/>
        <v>12232</v>
      </c>
      <c r="C20" s="48">
        <f t="shared" si="2"/>
        <v>552</v>
      </c>
      <c r="D20" s="48">
        <v>256</v>
      </c>
      <c r="E20" s="48">
        <v>296</v>
      </c>
      <c r="F20" s="48"/>
      <c r="G20" s="48">
        <f t="shared" si="3"/>
        <v>3295</v>
      </c>
      <c r="H20" s="49">
        <v>1657</v>
      </c>
      <c r="I20" s="49">
        <v>1638</v>
      </c>
      <c r="J20" s="49"/>
      <c r="K20" s="49">
        <f t="shared" si="4"/>
        <v>2494</v>
      </c>
      <c r="L20" s="49">
        <v>1301</v>
      </c>
      <c r="M20" s="49">
        <v>1193</v>
      </c>
      <c r="N20" s="49"/>
      <c r="O20" s="49">
        <f t="shared" si="5"/>
        <v>1677</v>
      </c>
      <c r="P20" s="49">
        <v>653</v>
      </c>
      <c r="Q20" s="49">
        <v>1024</v>
      </c>
      <c r="R20" s="49"/>
      <c r="S20" s="49">
        <f t="shared" si="6"/>
        <v>2312</v>
      </c>
      <c r="T20" s="49">
        <v>1071</v>
      </c>
      <c r="U20" s="49">
        <v>1241</v>
      </c>
      <c r="V20" s="49"/>
      <c r="W20" s="49">
        <f t="shared" si="7"/>
        <v>1902</v>
      </c>
      <c r="X20" s="49">
        <v>989</v>
      </c>
      <c r="Y20" s="49">
        <v>913</v>
      </c>
      <c r="Z20" s="5"/>
      <c r="AA20" s="5"/>
      <c r="AB20" s="5"/>
      <c r="AC20" s="5"/>
      <c r="AD20" s="5"/>
      <c r="AE20" s="5"/>
      <c r="AF20" s="5"/>
      <c r="AG20" s="5"/>
    </row>
    <row r="21" spans="1:33" s="7" customFormat="1" x14ac:dyDescent="0.25">
      <c r="A21" s="47" t="s">
        <v>47</v>
      </c>
      <c r="B21" s="48">
        <f t="shared" si="1"/>
        <v>18206</v>
      </c>
      <c r="C21" s="48">
        <f t="shared" si="2"/>
        <v>591</v>
      </c>
      <c r="D21" s="48">
        <v>246</v>
      </c>
      <c r="E21" s="48">
        <v>345</v>
      </c>
      <c r="F21" s="48"/>
      <c r="G21" s="48">
        <f t="shared" si="3"/>
        <v>3515</v>
      </c>
      <c r="H21" s="49">
        <v>1737</v>
      </c>
      <c r="I21" s="49">
        <v>1778</v>
      </c>
      <c r="J21" s="49"/>
      <c r="K21" s="49">
        <f t="shared" si="4"/>
        <v>3498</v>
      </c>
      <c r="L21" s="49">
        <v>1800</v>
      </c>
      <c r="M21" s="49">
        <v>1698</v>
      </c>
      <c r="N21" s="49"/>
      <c r="O21" s="49">
        <f t="shared" si="5"/>
        <v>3009</v>
      </c>
      <c r="P21" s="49">
        <v>1341</v>
      </c>
      <c r="Q21" s="49">
        <v>1668</v>
      </c>
      <c r="R21" s="49"/>
      <c r="S21" s="49">
        <f t="shared" si="6"/>
        <v>4311</v>
      </c>
      <c r="T21" s="49">
        <v>1999</v>
      </c>
      <c r="U21" s="49">
        <v>2312</v>
      </c>
      <c r="V21" s="49"/>
      <c r="W21" s="49">
        <f t="shared" si="7"/>
        <v>3282</v>
      </c>
      <c r="X21" s="49">
        <v>1455</v>
      </c>
      <c r="Y21" s="49">
        <v>1827</v>
      </c>
      <c r="Z21" s="5"/>
      <c r="AA21" s="5"/>
      <c r="AB21" s="5"/>
      <c r="AC21" s="5"/>
      <c r="AD21" s="5"/>
      <c r="AE21" s="5"/>
      <c r="AF21" s="5"/>
      <c r="AG21" s="5"/>
    </row>
    <row r="22" spans="1:33" s="7" customFormat="1" x14ac:dyDescent="0.25">
      <c r="A22" s="47" t="s">
        <v>39</v>
      </c>
      <c r="B22" s="48">
        <f t="shared" si="1"/>
        <v>1548</v>
      </c>
      <c r="C22" s="48">
        <f t="shared" si="2"/>
        <v>6</v>
      </c>
      <c r="D22" s="48">
        <v>4</v>
      </c>
      <c r="E22" s="48">
        <v>2</v>
      </c>
      <c r="F22" s="48"/>
      <c r="G22" s="48">
        <f t="shared" si="3"/>
        <v>242</v>
      </c>
      <c r="H22" s="49">
        <v>101</v>
      </c>
      <c r="I22" s="49">
        <v>141</v>
      </c>
      <c r="J22" s="49"/>
      <c r="K22" s="49">
        <f t="shared" si="4"/>
        <v>280</v>
      </c>
      <c r="L22" s="49">
        <v>128</v>
      </c>
      <c r="M22" s="49">
        <v>152</v>
      </c>
      <c r="N22" s="49"/>
      <c r="O22" s="49">
        <f t="shared" si="5"/>
        <v>239</v>
      </c>
      <c r="P22" s="49">
        <v>119</v>
      </c>
      <c r="Q22" s="49">
        <v>120</v>
      </c>
      <c r="R22" s="49"/>
      <c r="S22" s="49">
        <f t="shared" si="6"/>
        <v>449</v>
      </c>
      <c r="T22" s="49">
        <v>216</v>
      </c>
      <c r="U22" s="49">
        <v>233</v>
      </c>
      <c r="V22" s="49"/>
      <c r="W22" s="49">
        <f t="shared" si="7"/>
        <v>332</v>
      </c>
      <c r="X22" s="49">
        <v>148</v>
      </c>
      <c r="Y22" s="49">
        <v>184</v>
      </c>
      <c r="Z22" s="5"/>
      <c r="AA22" s="5"/>
      <c r="AB22" s="5"/>
      <c r="AC22" s="5"/>
      <c r="AD22" s="5"/>
      <c r="AE22" s="5"/>
      <c r="AF22" s="5"/>
      <c r="AG22" s="5"/>
    </row>
    <row r="23" spans="1:33" s="7" customFormat="1" x14ac:dyDescent="0.25">
      <c r="A23" s="47" t="s">
        <v>43</v>
      </c>
      <c r="B23" s="48">
        <f t="shared" si="1"/>
        <v>134148</v>
      </c>
      <c r="C23" s="48">
        <f t="shared" si="2"/>
        <v>6368</v>
      </c>
      <c r="D23" s="48">
        <v>3155</v>
      </c>
      <c r="E23" s="48">
        <v>3213</v>
      </c>
      <c r="F23" s="48"/>
      <c r="G23" s="48">
        <f t="shared" si="3"/>
        <v>36292</v>
      </c>
      <c r="H23" s="49">
        <v>18438</v>
      </c>
      <c r="I23" s="49">
        <v>17854</v>
      </c>
      <c r="J23" s="49"/>
      <c r="K23" s="49">
        <f t="shared" si="4"/>
        <v>29708</v>
      </c>
      <c r="L23" s="49">
        <v>14225</v>
      </c>
      <c r="M23" s="49">
        <v>15483</v>
      </c>
      <c r="N23" s="49"/>
      <c r="O23" s="49">
        <f t="shared" si="5"/>
        <v>20122</v>
      </c>
      <c r="P23" s="49">
        <v>9071</v>
      </c>
      <c r="Q23" s="49">
        <v>11051</v>
      </c>
      <c r="R23" s="49"/>
      <c r="S23" s="49">
        <f t="shared" si="6"/>
        <v>25745</v>
      </c>
      <c r="T23" s="49">
        <v>11844</v>
      </c>
      <c r="U23" s="49">
        <v>13901</v>
      </c>
      <c r="V23" s="49"/>
      <c r="W23" s="49">
        <f t="shared" si="7"/>
        <v>15913</v>
      </c>
      <c r="X23" s="49">
        <v>7343</v>
      </c>
      <c r="Y23" s="49">
        <v>8570</v>
      </c>
      <c r="Z23" s="5"/>
      <c r="AA23" s="5"/>
      <c r="AB23" s="5"/>
      <c r="AC23" s="5"/>
      <c r="AD23" s="5"/>
      <c r="AE23" s="5"/>
      <c r="AF23" s="5"/>
      <c r="AG23" s="5"/>
    </row>
    <row r="24" spans="1:33" s="7" customFormat="1" x14ac:dyDescent="0.25">
      <c r="A24" s="47" t="s">
        <v>53</v>
      </c>
      <c r="B24" s="48">
        <f t="shared" si="1"/>
        <v>25674</v>
      </c>
      <c r="C24" s="48">
        <f t="shared" si="2"/>
        <v>1036</v>
      </c>
      <c r="D24" s="48">
        <v>447</v>
      </c>
      <c r="E24" s="48">
        <v>589</v>
      </c>
      <c r="F24" s="48"/>
      <c r="G24" s="48">
        <f t="shared" si="3"/>
        <v>6427</v>
      </c>
      <c r="H24" s="49">
        <v>3344</v>
      </c>
      <c r="I24" s="49">
        <v>3083</v>
      </c>
      <c r="J24" s="49"/>
      <c r="K24" s="49">
        <f t="shared" si="4"/>
        <v>5683</v>
      </c>
      <c r="L24" s="49">
        <v>2464</v>
      </c>
      <c r="M24" s="49">
        <v>3219</v>
      </c>
      <c r="N24" s="49"/>
      <c r="O24" s="49">
        <f t="shared" si="5"/>
        <v>3900</v>
      </c>
      <c r="P24" s="49">
        <v>1821</v>
      </c>
      <c r="Q24" s="49">
        <v>2079</v>
      </c>
      <c r="R24" s="49"/>
      <c r="S24" s="49">
        <f t="shared" si="6"/>
        <v>5602</v>
      </c>
      <c r="T24" s="49">
        <v>2559</v>
      </c>
      <c r="U24" s="49">
        <v>3043</v>
      </c>
      <c r="V24" s="49"/>
      <c r="W24" s="49">
        <f t="shared" si="7"/>
        <v>3026</v>
      </c>
      <c r="X24" s="49">
        <v>1320</v>
      </c>
      <c r="Y24" s="49">
        <v>1706</v>
      </c>
      <c r="Z24" s="5"/>
      <c r="AA24" s="5"/>
      <c r="AB24" s="5"/>
      <c r="AC24" s="5"/>
      <c r="AD24" s="5"/>
      <c r="AE24" s="5"/>
      <c r="AF24" s="5"/>
      <c r="AG24" s="5"/>
    </row>
    <row r="25" spans="1:33" s="7" customFormat="1" ht="15.75" thickBot="1" x14ac:dyDescent="0.3">
      <c r="A25" s="50" t="s">
        <v>48</v>
      </c>
      <c r="B25" s="51">
        <f t="shared" si="1"/>
        <v>479474</v>
      </c>
      <c r="C25" s="51">
        <f t="shared" si="2"/>
        <v>9310</v>
      </c>
      <c r="D25" s="51">
        <v>4595</v>
      </c>
      <c r="E25" s="51">
        <v>4715</v>
      </c>
      <c r="F25" s="51"/>
      <c r="G25" s="51">
        <f t="shared" si="3"/>
        <v>61713</v>
      </c>
      <c r="H25" s="52">
        <v>30857</v>
      </c>
      <c r="I25" s="52">
        <v>30856</v>
      </c>
      <c r="J25" s="52"/>
      <c r="K25" s="52">
        <f t="shared" si="4"/>
        <v>70406</v>
      </c>
      <c r="L25" s="52">
        <v>33754</v>
      </c>
      <c r="M25" s="52">
        <v>36652</v>
      </c>
      <c r="N25" s="52"/>
      <c r="O25" s="52">
        <f t="shared" si="5"/>
        <v>69428</v>
      </c>
      <c r="P25" s="52">
        <v>32278</v>
      </c>
      <c r="Q25" s="52">
        <v>37150</v>
      </c>
      <c r="R25" s="52"/>
      <c r="S25" s="52">
        <f t="shared" si="6"/>
        <v>142959</v>
      </c>
      <c r="T25" s="52">
        <v>67436</v>
      </c>
      <c r="U25" s="52">
        <v>75523</v>
      </c>
      <c r="V25" s="52"/>
      <c r="W25" s="52">
        <f t="shared" si="7"/>
        <v>125658</v>
      </c>
      <c r="X25" s="52">
        <v>59327</v>
      </c>
      <c r="Y25" s="52">
        <v>66331</v>
      </c>
      <c r="Z25" s="5"/>
      <c r="AA25" s="5"/>
      <c r="AB25" s="5"/>
      <c r="AC25" s="5"/>
      <c r="AD25" s="5"/>
      <c r="AE25" s="5"/>
      <c r="AF25" s="5"/>
      <c r="AG25" s="5"/>
    </row>
    <row r="26" spans="1:33" s="7" customFormat="1" x14ac:dyDescent="0.25">
      <c r="A26" s="158" t="s">
        <v>95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53"/>
      <c r="Y26" s="53"/>
      <c r="Z26" s="5"/>
      <c r="AA26" s="5"/>
      <c r="AB26" s="5"/>
      <c r="AC26" s="5"/>
      <c r="AD26" s="5"/>
      <c r="AE26" s="5"/>
      <c r="AF26" s="5"/>
      <c r="AG26" s="5"/>
    </row>
    <row r="27" spans="1:33" s="7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</sheetData>
  <mergeCells count="8">
    <mergeCell ref="W4:Y4"/>
    <mergeCell ref="A4:A5"/>
    <mergeCell ref="B4:B5"/>
    <mergeCell ref="G4:I4"/>
    <mergeCell ref="K4:M4"/>
    <mergeCell ref="O4:Q4"/>
    <mergeCell ref="S4:U4"/>
    <mergeCell ref="C4:E4"/>
  </mergeCells>
  <phoneticPr fontId="25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110" zoomScaleNormal="110" workbookViewId="0">
      <selection activeCell="A4" sqref="A4"/>
    </sheetView>
  </sheetViews>
  <sheetFormatPr baseColWidth="10" defaultRowHeight="15" x14ac:dyDescent="0.25"/>
  <cols>
    <col min="1" max="1" width="24.140625" style="159" customWidth="1"/>
    <col min="2" max="2" width="15.7109375" style="159" bestFit="1" customWidth="1"/>
    <col min="3" max="3" width="12.7109375" style="159" customWidth="1"/>
    <col min="4" max="4" width="10.7109375" style="159" customWidth="1"/>
    <col min="5" max="5" width="1.28515625" style="159" customWidth="1"/>
    <col min="6" max="6" width="12.85546875" style="159" customWidth="1"/>
    <col min="7" max="14" width="10.85546875" style="159" customWidth="1"/>
    <col min="15" max="16384" width="11.42578125" style="160"/>
  </cols>
  <sheetData>
    <row r="1" spans="1:15" s="15" customFormat="1" ht="15" customHeight="1" x14ac:dyDescent="0.25">
      <c r="A1" s="12" t="s">
        <v>85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5" customFormat="1" ht="15" customHeight="1" x14ac:dyDescent="0.25">
      <c r="A2" s="12" t="s">
        <v>27</v>
      </c>
      <c r="B2" s="54"/>
      <c r="C2" s="54"/>
      <c r="D2" s="54"/>
      <c r="E2" s="54"/>
      <c r="F2" s="54"/>
      <c r="G2" s="54"/>
      <c r="H2" s="13"/>
      <c r="I2" s="13"/>
      <c r="J2" s="13"/>
      <c r="K2" s="13"/>
      <c r="L2" s="13"/>
      <c r="M2" s="13"/>
      <c r="N2" s="13"/>
      <c r="O2" s="13"/>
    </row>
    <row r="3" spans="1:15" ht="12.75" customHeight="1" x14ac:dyDescent="0.25">
      <c r="A3" s="69">
        <v>2015</v>
      </c>
      <c r="O3" s="159"/>
    </row>
    <row r="4" spans="1:15" ht="17.25" customHeight="1" thickBot="1" x14ac:dyDescent="0.3">
      <c r="A4" s="12"/>
      <c r="B4" s="161"/>
      <c r="C4" s="161"/>
      <c r="D4" s="161"/>
      <c r="E4" s="161"/>
      <c r="F4" s="161"/>
      <c r="G4" s="161"/>
      <c r="O4" s="159"/>
    </row>
    <row r="5" spans="1:15" s="15" customFormat="1" ht="15" customHeight="1" x14ac:dyDescent="0.25">
      <c r="A5" s="213" t="s">
        <v>31</v>
      </c>
      <c r="B5" s="216" t="s">
        <v>23</v>
      </c>
      <c r="C5" s="219" t="s">
        <v>24</v>
      </c>
      <c r="D5" s="219"/>
      <c r="E5" s="219"/>
      <c r="F5" s="219"/>
      <c r="G5" s="219"/>
      <c r="H5" s="13"/>
      <c r="I5" s="13"/>
      <c r="J5" s="13"/>
      <c r="K5" s="13"/>
      <c r="L5" s="13"/>
      <c r="M5" s="13"/>
      <c r="N5" s="13"/>
      <c r="O5" s="13"/>
    </row>
    <row r="6" spans="1:15" s="15" customFormat="1" ht="15" customHeight="1" x14ac:dyDescent="0.25">
      <c r="A6" s="214"/>
      <c r="B6" s="217"/>
      <c r="C6" s="220" t="s">
        <v>25</v>
      </c>
      <c r="D6" s="220"/>
      <c r="E6" s="14"/>
      <c r="F6" s="221" t="s">
        <v>26</v>
      </c>
      <c r="G6" s="221"/>
      <c r="H6" s="13"/>
      <c r="I6" s="13"/>
      <c r="J6" s="13"/>
      <c r="K6" s="13"/>
      <c r="L6" s="13"/>
      <c r="M6" s="13"/>
      <c r="N6" s="13"/>
      <c r="O6" s="13"/>
    </row>
    <row r="7" spans="1:15" s="15" customFormat="1" ht="15" customHeight="1" thickBot="1" x14ac:dyDescent="0.3">
      <c r="A7" s="215"/>
      <c r="B7" s="218"/>
      <c r="C7" s="131" t="s">
        <v>35</v>
      </c>
      <c r="D7" s="55" t="s">
        <v>61</v>
      </c>
      <c r="E7" s="55"/>
      <c r="F7" s="131" t="s">
        <v>35</v>
      </c>
      <c r="G7" s="55" t="s">
        <v>61</v>
      </c>
      <c r="H7" s="13"/>
      <c r="I7" s="13"/>
      <c r="J7" s="13"/>
      <c r="K7" s="13"/>
      <c r="L7" s="13"/>
      <c r="M7" s="13"/>
      <c r="N7" s="13"/>
      <c r="O7" s="13"/>
    </row>
    <row r="8" spans="1:15" s="15" customFormat="1" ht="12.75" x14ac:dyDescent="0.25">
      <c r="A8" s="162" t="s">
        <v>35</v>
      </c>
      <c r="B8" s="67">
        <f>SUM(B10:B27)</f>
        <v>2097958</v>
      </c>
      <c r="C8" s="68">
        <f>SUM(C10:C27)</f>
        <v>246501</v>
      </c>
      <c r="D8" s="163">
        <f>C8/B8*100</f>
        <v>11.749567913180341</v>
      </c>
      <c r="E8" s="164"/>
      <c r="F8" s="68">
        <f>SUM(F10:F27)</f>
        <v>1851457</v>
      </c>
      <c r="G8" s="163">
        <f>F8/B8*100</f>
        <v>88.250432086819657</v>
      </c>
      <c r="H8" s="13"/>
      <c r="I8" s="13"/>
      <c r="J8" s="13"/>
      <c r="K8" s="13"/>
      <c r="L8" s="13"/>
      <c r="M8" s="13"/>
      <c r="N8" s="13"/>
    </row>
    <row r="9" spans="1:15" s="169" customFormat="1" ht="12.75" x14ac:dyDescent="0.25">
      <c r="A9" s="165"/>
      <c r="B9" s="63"/>
      <c r="C9" s="64"/>
      <c r="D9" s="166"/>
      <c r="E9" s="167"/>
      <c r="F9" s="64"/>
      <c r="G9" s="166"/>
      <c r="H9" s="168"/>
      <c r="I9" s="168"/>
      <c r="J9" s="168"/>
      <c r="K9" s="168"/>
      <c r="L9" s="168"/>
      <c r="M9" s="168"/>
      <c r="N9" s="168"/>
    </row>
    <row r="10" spans="1:15" s="15" customFormat="1" ht="12.75" x14ac:dyDescent="0.25">
      <c r="A10" s="58" t="s">
        <v>50</v>
      </c>
      <c r="B10" s="56">
        <f>C10+F10</f>
        <v>55567</v>
      </c>
      <c r="C10" s="57">
        <v>17214</v>
      </c>
      <c r="D10" s="59">
        <f t="shared" ref="D10:D27" si="0">C10/B10*100</f>
        <v>30.978818363417137</v>
      </c>
      <c r="E10" s="60"/>
      <c r="F10" s="57">
        <v>38353</v>
      </c>
      <c r="G10" s="59">
        <f t="shared" ref="G10:G27" si="1">F10/B10*100</f>
        <v>69.021181636582867</v>
      </c>
      <c r="H10" s="13"/>
      <c r="I10" s="13"/>
      <c r="J10" s="13"/>
      <c r="K10" s="13"/>
      <c r="L10" s="13"/>
      <c r="M10" s="13"/>
      <c r="N10" s="13"/>
    </row>
    <row r="11" spans="1:15" s="15" customFormat="1" ht="12.75" x14ac:dyDescent="0.25">
      <c r="A11" s="58" t="s">
        <v>49</v>
      </c>
      <c r="B11" s="56">
        <f t="shared" ref="B11:B27" si="2">C11+F11</f>
        <v>50897</v>
      </c>
      <c r="C11" s="57">
        <v>10295</v>
      </c>
      <c r="D11" s="59">
        <f t="shared" si="0"/>
        <v>20.227125370847006</v>
      </c>
      <c r="E11" s="60"/>
      <c r="F11" s="57">
        <v>40602</v>
      </c>
      <c r="G11" s="59">
        <f t="shared" si="1"/>
        <v>79.772874629152994</v>
      </c>
      <c r="H11" s="13"/>
      <c r="I11" s="13"/>
      <c r="J11" s="13"/>
      <c r="K11" s="13"/>
      <c r="L11" s="13"/>
      <c r="M11" s="13"/>
      <c r="N11" s="13"/>
    </row>
    <row r="12" spans="1:15" s="15" customFormat="1" ht="12.75" x14ac:dyDescent="0.25">
      <c r="A12" s="58" t="s">
        <v>41</v>
      </c>
      <c r="B12" s="56">
        <f t="shared" si="2"/>
        <v>2063</v>
      </c>
      <c r="C12" s="57">
        <v>43</v>
      </c>
      <c r="D12" s="59">
        <f t="shared" si="0"/>
        <v>2.084343189529811</v>
      </c>
      <c r="E12" s="60"/>
      <c r="F12" s="57">
        <v>2020</v>
      </c>
      <c r="G12" s="59">
        <f t="shared" si="1"/>
        <v>97.915656810470182</v>
      </c>
      <c r="H12" s="13"/>
      <c r="I12" s="13"/>
      <c r="J12" s="13"/>
      <c r="K12" s="13"/>
      <c r="L12" s="13"/>
      <c r="M12" s="13"/>
      <c r="N12" s="13"/>
    </row>
    <row r="13" spans="1:15" s="15" customFormat="1" ht="12.75" x14ac:dyDescent="0.25">
      <c r="A13" s="58" t="s">
        <v>42</v>
      </c>
      <c r="B13" s="56">
        <f t="shared" si="2"/>
        <v>136789</v>
      </c>
      <c r="C13" s="57">
        <v>11492</v>
      </c>
      <c r="D13" s="59">
        <f t="shared" si="0"/>
        <v>8.4012603352608775</v>
      </c>
      <c r="E13" s="60"/>
      <c r="F13" s="57">
        <v>125297</v>
      </c>
      <c r="G13" s="59">
        <f t="shared" si="1"/>
        <v>91.598739664739128</v>
      </c>
      <c r="H13" s="13"/>
      <c r="I13" s="13"/>
      <c r="J13" s="13"/>
      <c r="K13" s="13"/>
      <c r="L13" s="13"/>
      <c r="M13" s="13"/>
      <c r="N13" s="13"/>
    </row>
    <row r="14" spans="1:15" s="15" customFormat="1" ht="12.75" x14ac:dyDescent="0.25">
      <c r="A14" s="58" t="s">
        <v>46</v>
      </c>
      <c r="B14" s="56">
        <f t="shared" si="2"/>
        <v>719</v>
      </c>
      <c r="C14" s="57">
        <v>0</v>
      </c>
      <c r="D14" s="57">
        <f t="shared" si="0"/>
        <v>0</v>
      </c>
      <c r="E14" s="60"/>
      <c r="F14" s="57">
        <v>719</v>
      </c>
      <c r="G14" s="237">
        <f t="shared" si="1"/>
        <v>100</v>
      </c>
      <c r="H14" s="13"/>
      <c r="I14" s="13"/>
      <c r="J14" s="13"/>
      <c r="K14" s="13"/>
      <c r="L14" s="13"/>
      <c r="M14" s="13"/>
      <c r="N14" s="13"/>
    </row>
    <row r="15" spans="1:15" s="15" customFormat="1" ht="12.75" x14ac:dyDescent="0.25">
      <c r="A15" s="58" t="s">
        <v>52</v>
      </c>
      <c r="B15" s="56">
        <f t="shared" si="2"/>
        <v>13249</v>
      </c>
      <c r="C15" s="57">
        <v>503</v>
      </c>
      <c r="D15" s="59">
        <f t="shared" si="0"/>
        <v>3.79651294437316</v>
      </c>
      <c r="E15" s="60"/>
      <c r="F15" s="57">
        <v>12746</v>
      </c>
      <c r="G15" s="59">
        <f t="shared" si="1"/>
        <v>96.203487055626837</v>
      </c>
      <c r="H15" s="13"/>
      <c r="I15" s="13"/>
      <c r="J15" s="13"/>
      <c r="K15" s="13"/>
      <c r="L15" s="13"/>
      <c r="M15" s="13"/>
      <c r="N15" s="13"/>
    </row>
    <row r="16" spans="1:15" s="15" customFormat="1" ht="12.75" x14ac:dyDescent="0.25">
      <c r="A16" s="58" t="s">
        <v>45</v>
      </c>
      <c r="B16" s="56">
        <f t="shared" si="2"/>
        <v>127</v>
      </c>
      <c r="C16" s="57">
        <v>0</v>
      </c>
      <c r="D16" s="57">
        <f t="shared" si="0"/>
        <v>0</v>
      </c>
      <c r="E16" s="60"/>
      <c r="F16" s="57">
        <v>127</v>
      </c>
      <c r="G16" s="237">
        <f t="shared" si="1"/>
        <v>100</v>
      </c>
      <c r="H16" s="13"/>
      <c r="I16" s="13"/>
      <c r="J16" s="13"/>
      <c r="K16" s="13"/>
      <c r="L16" s="13"/>
      <c r="M16" s="13"/>
      <c r="N16" s="13"/>
    </row>
    <row r="17" spans="1:14" s="15" customFormat="1" ht="12.75" x14ac:dyDescent="0.25">
      <c r="A17" s="58" t="s">
        <v>38</v>
      </c>
      <c r="B17" s="56">
        <f t="shared" si="2"/>
        <v>1412</v>
      </c>
      <c r="C17" s="57">
        <v>0</v>
      </c>
      <c r="D17" s="57">
        <f t="shared" si="0"/>
        <v>0</v>
      </c>
      <c r="E17" s="170"/>
      <c r="F17" s="57">
        <v>1412</v>
      </c>
      <c r="G17" s="237">
        <f t="shared" si="1"/>
        <v>100</v>
      </c>
      <c r="H17" s="13"/>
      <c r="I17" s="13"/>
      <c r="J17" s="13"/>
      <c r="K17" s="13"/>
      <c r="L17" s="13"/>
      <c r="M17" s="13"/>
      <c r="N17" s="13"/>
    </row>
    <row r="18" spans="1:14" s="15" customFormat="1" ht="12.75" x14ac:dyDescent="0.25">
      <c r="A18" s="58" t="s">
        <v>37</v>
      </c>
      <c r="B18" s="56">
        <f t="shared" si="2"/>
        <v>141393</v>
      </c>
      <c r="C18" s="57">
        <v>1056</v>
      </c>
      <c r="D18" s="59">
        <f t="shared" si="0"/>
        <v>0.74685451189238505</v>
      </c>
      <c r="E18" s="170"/>
      <c r="F18" s="57">
        <v>140337</v>
      </c>
      <c r="G18" s="59">
        <f t="shared" si="1"/>
        <v>99.25314548810762</v>
      </c>
      <c r="H18" s="13"/>
      <c r="I18" s="13"/>
      <c r="J18" s="13"/>
      <c r="K18" s="13"/>
      <c r="L18" s="13"/>
      <c r="M18" s="13"/>
      <c r="N18" s="13"/>
    </row>
    <row r="19" spans="1:14" s="15" customFormat="1" ht="12.75" x14ac:dyDescent="0.25">
      <c r="A19" s="58" t="s">
        <v>44</v>
      </c>
      <c r="B19" s="56">
        <f t="shared" si="2"/>
        <v>234143</v>
      </c>
      <c r="C19" s="57">
        <v>36581</v>
      </c>
      <c r="D19" s="59">
        <f t="shared" si="0"/>
        <v>15.623358375010143</v>
      </c>
      <c r="E19" s="60"/>
      <c r="F19" s="57">
        <v>197562</v>
      </c>
      <c r="G19" s="59">
        <f t="shared" si="1"/>
        <v>84.376641624989858</v>
      </c>
      <c r="H19" s="13"/>
      <c r="I19" s="13"/>
      <c r="J19" s="13"/>
      <c r="K19" s="13"/>
      <c r="L19" s="13"/>
      <c r="M19" s="13"/>
      <c r="N19" s="13"/>
    </row>
    <row r="20" spans="1:14" s="15" customFormat="1" ht="12.75" x14ac:dyDescent="0.25">
      <c r="A20" s="58" t="s">
        <v>51</v>
      </c>
      <c r="B20" s="56">
        <f t="shared" si="2"/>
        <v>506784</v>
      </c>
      <c r="C20" s="57">
        <v>91956</v>
      </c>
      <c r="D20" s="59">
        <f t="shared" si="0"/>
        <v>18.145008524341733</v>
      </c>
      <c r="E20" s="60"/>
      <c r="F20" s="57">
        <v>414828</v>
      </c>
      <c r="G20" s="59">
        <f t="shared" si="1"/>
        <v>81.854991475658267</v>
      </c>
      <c r="H20" s="13"/>
      <c r="I20" s="13"/>
      <c r="J20" s="13"/>
      <c r="K20" s="13"/>
      <c r="L20" s="13"/>
      <c r="M20" s="13"/>
      <c r="N20" s="13"/>
    </row>
    <row r="21" spans="1:14" s="15" customFormat="1" ht="12.75" x14ac:dyDescent="0.25">
      <c r="A21" s="58" t="s">
        <v>36</v>
      </c>
      <c r="B21" s="56">
        <f t="shared" si="2"/>
        <v>296865</v>
      </c>
      <c r="C21" s="57">
        <v>9648</v>
      </c>
      <c r="D21" s="59">
        <f t="shared" si="0"/>
        <v>3.2499621039866611</v>
      </c>
      <c r="E21" s="170"/>
      <c r="F21" s="57">
        <v>287217</v>
      </c>
      <c r="G21" s="59">
        <f t="shared" si="1"/>
        <v>96.750037896013339</v>
      </c>
      <c r="H21" s="13"/>
      <c r="I21" s="13"/>
      <c r="J21" s="13"/>
      <c r="K21" s="13"/>
      <c r="L21" s="13"/>
      <c r="M21" s="13"/>
      <c r="N21" s="13"/>
    </row>
    <row r="22" spans="1:14" s="15" customFormat="1" ht="12.75" x14ac:dyDescent="0.25">
      <c r="A22" s="58" t="s">
        <v>40</v>
      </c>
      <c r="B22" s="56">
        <f t="shared" si="2"/>
        <v>11985</v>
      </c>
      <c r="C22" s="57">
        <v>1064</v>
      </c>
      <c r="D22" s="59">
        <f t="shared" si="0"/>
        <v>8.8777638715060494</v>
      </c>
      <c r="E22" s="171"/>
      <c r="F22" s="57">
        <v>10921</v>
      </c>
      <c r="G22" s="59">
        <f t="shared" si="1"/>
        <v>91.122236128493952</v>
      </c>
      <c r="H22" s="13"/>
      <c r="I22" s="13"/>
      <c r="J22" s="13"/>
      <c r="K22" s="13"/>
      <c r="L22" s="13"/>
      <c r="M22" s="13"/>
      <c r="N22" s="13"/>
    </row>
    <row r="23" spans="1:14" s="15" customFormat="1" ht="12.75" x14ac:dyDescent="0.25">
      <c r="A23" s="58" t="s">
        <v>47</v>
      </c>
      <c r="B23" s="56">
        <f t="shared" si="2"/>
        <v>17969</v>
      </c>
      <c r="C23" s="57">
        <v>331</v>
      </c>
      <c r="D23" s="59">
        <f t="shared" si="0"/>
        <v>1.8420613278423952</v>
      </c>
      <c r="E23" s="60"/>
      <c r="F23" s="57">
        <v>17638</v>
      </c>
      <c r="G23" s="59">
        <f t="shared" si="1"/>
        <v>98.157938672157613</v>
      </c>
      <c r="H23" s="13"/>
      <c r="I23" s="13"/>
      <c r="J23" s="13"/>
      <c r="K23" s="13"/>
      <c r="L23" s="13"/>
      <c r="M23" s="13"/>
      <c r="N23" s="13"/>
    </row>
    <row r="24" spans="1:14" s="15" customFormat="1" ht="12.75" x14ac:dyDescent="0.25">
      <c r="A24" s="58" t="s">
        <v>39</v>
      </c>
      <c r="B24" s="56">
        <f t="shared" si="2"/>
        <v>1490</v>
      </c>
      <c r="C24" s="57">
        <v>0</v>
      </c>
      <c r="D24" s="57">
        <f t="shared" si="0"/>
        <v>0</v>
      </c>
      <c r="E24" s="170"/>
      <c r="F24" s="57">
        <v>1490</v>
      </c>
      <c r="G24" s="237">
        <f t="shared" si="1"/>
        <v>100</v>
      </c>
      <c r="H24" s="13"/>
      <c r="I24" s="13"/>
      <c r="J24" s="13"/>
      <c r="K24" s="13"/>
      <c r="L24" s="13"/>
      <c r="M24" s="13"/>
      <c r="N24" s="13"/>
    </row>
    <row r="25" spans="1:14" s="15" customFormat="1" ht="12.75" x14ac:dyDescent="0.25">
      <c r="A25" s="58" t="s">
        <v>43</v>
      </c>
      <c r="B25" s="56">
        <f t="shared" si="2"/>
        <v>131345</v>
      </c>
      <c r="C25" s="57">
        <v>29709</v>
      </c>
      <c r="D25" s="59">
        <f t="shared" si="0"/>
        <v>22.619056682781984</v>
      </c>
      <c r="E25" s="60"/>
      <c r="F25" s="57">
        <v>101636</v>
      </c>
      <c r="G25" s="59">
        <f t="shared" si="1"/>
        <v>77.380943317218012</v>
      </c>
      <c r="H25" s="13"/>
      <c r="I25" s="13"/>
      <c r="J25" s="13"/>
      <c r="K25" s="13"/>
      <c r="L25" s="13"/>
      <c r="M25" s="13"/>
      <c r="N25" s="13"/>
    </row>
    <row r="26" spans="1:14" s="15" customFormat="1" ht="12.75" x14ac:dyDescent="0.25">
      <c r="A26" s="58" t="s">
        <v>53</v>
      </c>
      <c r="B26" s="56">
        <f t="shared" si="2"/>
        <v>25332</v>
      </c>
      <c r="C26" s="57">
        <v>4071</v>
      </c>
      <c r="D26" s="59">
        <f t="shared" si="0"/>
        <v>16.070582662245382</v>
      </c>
      <c r="E26" s="60"/>
      <c r="F26" s="57">
        <v>21261</v>
      </c>
      <c r="G26" s="59">
        <f t="shared" si="1"/>
        <v>83.929417337754614</v>
      </c>
      <c r="H26" s="13"/>
      <c r="I26" s="13"/>
      <c r="J26" s="13"/>
      <c r="K26" s="13"/>
      <c r="L26" s="13"/>
      <c r="M26" s="13"/>
      <c r="N26" s="13"/>
    </row>
    <row r="27" spans="1:14" s="15" customFormat="1" ht="13.5" thickBot="1" x14ac:dyDescent="0.3">
      <c r="A27" s="172" t="s">
        <v>48</v>
      </c>
      <c r="B27" s="61">
        <f t="shared" si="2"/>
        <v>469829</v>
      </c>
      <c r="C27" s="62">
        <v>32538</v>
      </c>
      <c r="D27" s="59">
        <f t="shared" si="0"/>
        <v>6.9254984260230854</v>
      </c>
      <c r="E27" s="173"/>
      <c r="F27" s="57">
        <v>437291</v>
      </c>
      <c r="G27" s="174">
        <f t="shared" si="1"/>
        <v>93.074501573976917</v>
      </c>
      <c r="H27" s="13"/>
      <c r="I27" s="13"/>
      <c r="J27" s="13"/>
      <c r="K27" s="13"/>
      <c r="L27" s="13"/>
      <c r="M27" s="13"/>
      <c r="N27" s="13"/>
    </row>
    <row r="28" spans="1:14" s="175" customFormat="1" ht="10.5" x14ac:dyDescent="0.25">
      <c r="A28" s="158" t="s">
        <v>95</v>
      </c>
      <c r="B28" s="157"/>
      <c r="C28" s="157"/>
      <c r="D28" s="157"/>
      <c r="E28" s="157"/>
      <c r="F28" s="157"/>
      <c r="G28" s="157"/>
      <c r="H28" s="40"/>
      <c r="I28" s="40"/>
      <c r="J28" s="40"/>
      <c r="K28" s="40"/>
      <c r="L28" s="40"/>
      <c r="M28" s="40"/>
      <c r="N28" s="40"/>
    </row>
    <row r="29" spans="1:14" s="175" customFormat="1" ht="10.5" x14ac:dyDescent="0.25">
      <c r="A29" s="176" t="s">
        <v>96</v>
      </c>
      <c r="B29" s="177"/>
      <c r="C29" s="177"/>
      <c r="D29" s="177"/>
      <c r="E29" s="177"/>
      <c r="F29" s="177"/>
      <c r="G29" s="177"/>
      <c r="H29" s="40"/>
      <c r="I29" s="40"/>
      <c r="J29" s="40"/>
      <c r="K29" s="40"/>
      <c r="L29" s="40"/>
      <c r="M29" s="40"/>
      <c r="N29" s="40"/>
    </row>
    <row r="30" spans="1:14" s="180" customFormat="1" ht="11.25" x14ac:dyDescent="0.25">
      <c r="A30" s="178"/>
      <c r="B30" s="178"/>
      <c r="C30" s="178"/>
      <c r="D30" s="178"/>
      <c r="E30" s="178"/>
      <c r="F30" s="178"/>
      <c r="G30" s="178"/>
      <c r="H30" s="179"/>
      <c r="I30" s="179"/>
      <c r="J30" s="179"/>
      <c r="K30" s="179"/>
      <c r="L30" s="179"/>
      <c r="M30" s="179"/>
      <c r="N30" s="179"/>
    </row>
  </sheetData>
  <mergeCells count="5">
    <mergeCell ref="A5:A7"/>
    <mergeCell ref="B5:B7"/>
    <mergeCell ref="C5:G5"/>
    <mergeCell ref="C6:D6"/>
    <mergeCell ref="F6:G6"/>
  </mergeCells>
  <phoneticPr fontId="25" type="noConversion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110" zoomScaleNormal="110" workbookViewId="0">
      <selection activeCell="A4" sqref="A4"/>
    </sheetView>
  </sheetViews>
  <sheetFormatPr baseColWidth="10" defaultRowHeight="15" x14ac:dyDescent="0.25"/>
  <cols>
    <col min="1" max="1" width="30.7109375" style="159" customWidth="1"/>
    <col min="2" max="4" width="10.85546875" style="159" customWidth="1"/>
    <col min="5" max="5" width="1.85546875" style="159" customWidth="1"/>
    <col min="6" max="12" width="10.85546875" style="159" customWidth="1"/>
    <col min="13" max="16384" width="11.42578125" style="160"/>
  </cols>
  <sheetData>
    <row r="1" spans="1:16" s="15" customFormat="1" ht="12.75" x14ac:dyDescent="0.25">
      <c r="A1" s="12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15" customFormat="1" ht="12.75" x14ac:dyDescent="0.25">
      <c r="A2" s="12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5" customFormat="1" ht="12.75" x14ac:dyDescent="0.25">
      <c r="A3" s="69">
        <v>2015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s="182" customFormat="1" ht="15.75" thickBot="1" x14ac:dyDescent="0.3">
      <c r="A4" s="181"/>
      <c r="B4" s="181"/>
      <c r="C4" s="181"/>
      <c r="D4" s="181"/>
      <c r="E4" s="181"/>
      <c r="F4" s="181"/>
      <c r="G4" s="181"/>
      <c r="H4" s="70"/>
      <c r="I4" s="181"/>
      <c r="J4" s="181"/>
      <c r="K4" s="181"/>
      <c r="L4" s="181"/>
    </row>
    <row r="5" spans="1:16" s="15" customFormat="1" ht="12.75" x14ac:dyDescent="0.25">
      <c r="A5" s="213" t="s">
        <v>74</v>
      </c>
      <c r="B5" s="216" t="s">
        <v>28</v>
      </c>
      <c r="C5" s="219" t="s">
        <v>29</v>
      </c>
      <c r="D5" s="219"/>
      <c r="E5" s="219"/>
      <c r="F5" s="219"/>
      <c r="G5" s="219"/>
      <c r="H5" s="13"/>
      <c r="I5" s="13"/>
      <c r="J5" s="13"/>
      <c r="K5" s="13"/>
      <c r="L5" s="13"/>
    </row>
    <row r="6" spans="1:16" s="15" customFormat="1" ht="12.75" x14ac:dyDescent="0.25">
      <c r="A6" s="214"/>
      <c r="B6" s="217"/>
      <c r="C6" s="220" t="s">
        <v>62</v>
      </c>
      <c r="D6" s="220"/>
      <c r="E6" s="14"/>
      <c r="F6" s="221" t="s">
        <v>63</v>
      </c>
      <c r="G6" s="221"/>
      <c r="H6" s="13"/>
      <c r="I6" s="13"/>
      <c r="J6" s="13"/>
      <c r="K6" s="13"/>
      <c r="L6" s="13"/>
    </row>
    <row r="7" spans="1:16" s="15" customFormat="1" ht="13.5" thickBot="1" x14ac:dyDescent="0.3">
      <c r="A7" s="215"/>
      <c r="B7" s="218"/>
      <c r="C7" s="131" t="s">
        <v>35</v>
      </c>
      <c r="D7" s="55" t="s">
        <v>61</v>
      </c>
      <c r="E7" s="55"/>
      <c r="F7" s="131" t="s">
        <v>35</v>
      </c>
      <c r="G7" s="55" t="s">
        <v>61</v>
      </c>
      <c r="H7" s="13"/>
      <c r="I7" s="72"/>
      <c r="J7" s="13"/>
      <c r="K7" s="13"/>
      <c r="L7" s="13"/>
    </row>
    <row r="8" spans="1:16" s="15" customFormat="1" ht="12.75" x14ac:dyDescent="0.25">
      <c r="A8" s="162" t="s">
        <v>35</v>
      </c>
      <c r="B8" s="41">
        <f>SUM(B10:B27)</f>
        <v>315370</v>
      </c>
      <c r="C8" s="80">
        <f>SUM(C10:C27)</f>
        <v>296290</v>
      </c>
      <c r="D8" s="183">
        <f>C8/B8*100</f>
        <v>93.949963534895517</v>
      </c>
      <c r="E8" s="10"/>
      <c r="F8" s="80">
        <f>SUM(F10:F27)</f>
        <v>19080</v>
      </c>
      <c r="G8" s="183">
        <f>F8/B8*100</f>
        <v>6.0500364651044798</v>
      </c>
      <c r="H8" s="13"/>
      <c r="I8" s="13"/>
      <c r="J8" s="13"/>
      <c r="K8" s="13"/>
      <c r="L8" s="13"/>
    </row>
    <row r="9" spans="1:16" s="15" customFormat="1" ht="12.75" x14ac:dyDescent="0.25">
      <c r="A9" s="162"/>
      <c r="B9" s="41"/>
      <c r="C9" s="80"/>
      <c r="D9" s="183"/>
      <c r="E9" s="10"/>
      <c r="F9" s="80"/>
      <c r="G9" s="183"/>
      <c r="H9" s="13"/>
      <c r="I9" s="13"/>
      <c r="J9" s="13"/>
      <c r="K9" s="13"/>
      <c r="L9" s="13"/>
    </row>
    <row r="10" spans="1:16" s="15" customFormat="1" ht="12.75" x14ac:dyDescent="0.25">
      <c r="A10" s="184" t="s">
        <v>50</v>
      </c>
      <c r="B10" s="185">
        <f>C10+F10</f>
        <v>12360</v>
      </c>
      <c r="C10" s="77">
        <v>11802</v>
      </c>
      <c r="D10" s="186">
        <f t="shared" ref="D10:D27" si="0">C10/B10*100</f>
        <v>95.485436893203882</v>
      </c>
      <c r="E10" s="14"/>
      <c r="F10" s="77">
        <v>558</v>
      </c>
      <c r="G10" s="186">
        <f t="shared" ref="G10:G27" si="1">F10/B10*100</f>
        <v>4.5145631067961167</v>
      </c>
      <c r="H10" s="13"/>
      <c r="I10" s="13"/>
      <c r="J10" s="13"/>
      <c r="K10" s="13"/>
      <c r="L10" s="13"/>
    </row>
    <row r="11" spans="1:16" s="15" customFormat="1" ht="12.75" x14ac:dyDescent="0.25">
      <c r="A11" s="184" t="s">
        <v>49</v>
      </c>
      <c r="B11" s="185">
        <f t="shared" ref="B11:B27" si="2">C11+F11</f>
        <v>11684</v>
      </c>
      <c r="C11" s="77">
        <v>10878</v>
      </c>
      <c r="D11" s="186">
        <f t="shared" si="0"/>
        <v>93.101677507702846</v>
      </c>
      <c r="E11" s="14"/>
      <c r="F11" s="77">
        <v>806</v>
      </c>
      <c r="G11" s="186">
        <f t="shared" si="1"/>
        <v>6.898322492297158</v>
      </c>
      <c r="H11" s="13"/>
      <c r="I11" s="13"/>
      <c r="J11" s="13"/>
      <c r="K11" s="13"/>
      <c r="L11" s="13"/>
    </row>
    <row r="12" spans="1:16" s="15" customFormat="1" ht="12.75" x14ac:dyDescent="0.25">
      <c r="A12" s="184" t="s">
        <v>41</v>
      </c>
      <c r="B12" s="187">
        <f t="shared" si="2"/>
        <v>336</v>
      </c>
      <c r="C12" s="77">
        <v>306</v>
      </c>
      <c r="D12" s="186">
        <f t="shared" si="0"/>
        <v>91.071428571428569</v>
      </c>
      <c r="E12" s="14"/>
      <c r="F12" s="77">
        <v>30</v>
      </c>
      <c r="G12" s="186">
        <f t="shared" si="1"/>
        <v>8.9285714285714288</v>
      </c>
      <c r="H12" s="13"/>
      <c r="I12" s="13"/>
      <c r="J12" s="13"/>
      <c r="K12" s="13"/>
      <c r="L12" s="13"/>
    </row>
    <row r="13" spans="1:16" s="15" customFormat="1" ht="12.75" x14ac:dyDescent="0.25">
      <c r="A13" s="184" t="s">
        <v>42</v>
      </c>
      <c r="B13" s="187">
        <f t="shared" si="2"/>
        <v>21418</v>
      </c>
      <c r="C13" s="77">
        <v>20339</v>
      </c>
      <c r="D13" s="186">
        <f t="shared" si="0"/>
        <v>94.962181342795787</v>
      </c>
      <c r="E13" s="14"/>
      <c r="F13" s="77">
        <v>1079</v>
      </c>
      <c r="G13" s="186">
        <f t="shared" si="1"/>
        <v>5.0378186572042214</v>
      </c>
      <c r="H13" s="13"/>
      <c r="I13" s="13"/>
      <c r="J13" s="13"/>
      <c r="K13" s="13"/>
      <c r="L13" s="13"/>
    </row>
    <row r="14" spans="1:16" s="15" customFormat="1" ht="12.75" x14ac:dyDescent="0.25">
      <c r="A14" s="184" t="s">
        <v>46</v>
      </c>
      <c r="B14" s="187">
        <f t="shared" si="2"/>
        <v>123</v>
      </c>
      <c r="C14" s="77">
        <v>123</v>
      </c>
      <c r="D14" s="238">
        <f t="shared" si="0"/>
        <v>100</v>
      </c>
      <c r="E14" s="14"/>
      <c r="F14" s="77">
        <v>0</v>
      </c>
      <c r="G14" s="77">
        <f t="shared" si="1"/>
        <v>0</v>
      </c>
      <c r="H14" s="13"/>
      <c r="I14" s="13"/>
      <c r="J14" s="13"/>
      <c r="K14" s="13"/>
      <c r="L14" s="13"/>
    </row>
    <row r="15" spans="1:16" s="15" customFormat="1" ht="12.75" x14ac:dyDescent="0.25">
      <c r="A15" s="184" t="s">
        <v>52</v>
      </c>
      <c r="B15" s="185">
        <f t="shared" si="2"/>
        <v>1460</v>
      </c>
      <c r="C15" s="77">
        <v>1442</v>
      </c>
      <c r="D15" s="186">
        <f t="shared" si="0"/>
        <v>98.767123287671239</v>
      </c>
      <c r="E15" s="14"/>
      <c r="F15" s="77">
        <v>18</v>
      </c>
      <c r="G15" s="186">
        <f t="shared" si="1"/>
        <v>1.2328767123287672</v>
      </c>
      <c r="H15" s="13"/>
      <c r="I15" s="13"/>
      <c r="J15" s="13"/>
      <c r="K15" s="13"/>
      <c r="L15" s="13"/>
    </row>
    <row r="16" spans="1:16" s="15" customFormat="1" ht="12.75" x14ac:dyDescent="0.25">
      <c r="A16" s="184" t="s">
        <v>45</v>
      </c>
      <c r="B16" s="187">
        <f t="shared" si="2"/>
        <v>18</v>
      </c>
      <c r="C16" s="77">
        <v>18</v>
      </c>
      <c r="D16" s="238">
        <f t="shared" si="0"/>
        <v>100</v>
      </c>
      <c r="E16" s="14"/>
      <c r="F16" s="77">
        <v>0</v>
      </c>
      <c r="G16" s="77">
        <f t="shared" si="1"/>
        <v>0</v>
      </c>
      <c r="H16" s="13"/>
      <c r="I16" s="13"/>
      <c r="J16" s="13"/>
      <c r="K16" s="13"/>
      <c r="L16" s="13"/>
    </row>
    <row r="17" spans="1:12" s="15" customFormat="1" ht="12.75" x14ac:dyDescent="0.25">
      <c r="A17" s="184" t="s">
        <v>38</v>
      </c>
      <c r="B17" s="83">
        <f t="shared" si="2"/>
        <v>87</v>
      </c>
      <c r="C17" s="77">
        <v>63</v>
      </c>
      <c r="D17" s="186">
        <f t="shared" si="0"/>
        <v>72.41379310344827</v>
      </c>
      <c r="E17" s="188"/>
      <c r="F17" s="77">
        <v>24</v>
      </c>
      <c r="G17" s="186">
        <f t="shared" si="1"/>
        <v>27.586206896551722</v>
      </c>
      <c r="H17" s="13"/>
      <c r="I17" s="13"/>
      <c r="J17" s="13"/>
      <c r="K17" s="13"/>
      <c r="L17" s="13"/>
    </row>
    <row r="18" spans="1:12" s="15" customFormat="1" ht="12.75" x14ac:dyDescent="0.25">
      <c r="A18" s="184" t="s">
        <v>37</v>
      </c>
      <c r="B18" s="83">
        <f t="shared" si="2"/>
        <v>9452</v>
      </c>
      <c r="C18" s="77">
        <v>8905</v>
      </c>
      <c r="D18" s="186">
        <f t="shared" si="0"/>
        <v>94.212865002115947</v>
      </c>
      <c r="E18" s="188"/>
      <c r="F18" s="77">
        <v>547</v>
      </c>
      <c r="G18" s="186">
        <f t="shared" si="1"/>
        <v>5.7871349978840456</v>
      </c>
      <c r="H18" s="13"/>
      <c r="I18" s="13"/>
      <c r="J18" s="13"/>
      <c r="K18" s="13"/>
      <c r="L18" s="13"/>
    </row>
    <row r="19" spans="1:12" s="15" customFormat="1" ht="12.75" x14ac:dyDescent="0.25">
      <c r="A19" s="184" t="s">
        <v>44</v>
      </c>
      <c r="B19" s="187">
        <f t="shared" si="2"/>
        <v>39267</v>
      </c>
      <c r="C19" s="77">
        <v>36777</v>
      </c>
      <c r="D19" s="186">
        <f t="shared" si="0"/>
        <v>93.658797463518979</v>
      </c>
      <c r="E19" s="14"/>
      <c r="F19" s="77">
        <v>2490</v>
      </c>
      <c r="G19" s="186">
        <f t="shared" si="1"/>
        <v>6.3412025364810152</v>
      </c>
      <c r="H19" s="13"/>
      <c r="I19" s="13"/>
      <c r="J19" s="13"/>
      <c r="K19" s="13"/>
      <c r="L19" s="13"/>
    </row>
    <row r="20" spans="1:12" s="15" customFormat="1" ht="12.75" x14ac:dyDescent="0.25">
      <c r="A20" s="184" t="s">
        <v>51</v>
      </c>
      <c r="B20" s="185">
        <f t="shared" si="2"/>
        <v>90063</v>
      </c>
      <c r="C20" s="77">
        <v>83310</v>
      </c>
      <c r="D20" s="186">
        <f t="shared" si="0"/>
        <v>92.501915325938512</v>
      </c>
      <c r="E20" s="14"/>
      <c r="F20" s="77">
        <v>6753</v>
      </c>
      <c r="G20" s="186">
        <f t="shared" si="1"/>
        <v>7.4980846740614906</v>
      </c>
      <c r="H20" s="13"/>
      <c r="I20" s="13"/>
      <c r="J20" s="13"/>
      <c r="K20" s="13"/>
      <c r="L20" s="13"/>
    </row>
    <row r="21" spans="1:12" s="15" customFormat="1" ht="12.75" x14ac:dyDescent="0.25">
      <c r="A21" s="184" t="s">
        <v>36</v>
      </c>
      <c r="B21" s="83">
        <f t="shared" si="2"/>
        <v>27359</v>
      </c>
      <c r="C21" s="77">
        <v>26262</v>
      </c>
      <c r="D21" s="186">
        <f t="shared" si="0"/>
        <v>95.990350524507477</v>
      </c>
      <c r="E21" s="188"/>
      <c r="F21" s="77">
        <v>1097</v>
      </c>
      <c r="G21" s="186">
        <f t="shared" si="1"/>
        <v>4.0096494754925249</v>
      </c>
      <c r="H21" s="13"/>
      <c r="I21" s="13"/>
      <c r="J21" s="13"/>
      <c r="K21" s="13"/>
      <c r="L21" s="13"/>
    </row>
    <row r="22" spans="1:12" s="15" customFormat="1" ht="12.75" x14ac:dyDescent="0.25">
      <c r="A22" s="184" t="s">
        <v>40</v>
      </c>
      <c r="B22" s="189">
        <f t="shared" si="2"/>
        <v>2990</v>
      </c>
      <c r="C22" s="77">
        <v>2804</v>
      </c>
      <c r="D22" s="186">
        <f t="shared" si="0"/>
        <v>93.779264214046819</v>
      </c>
      <c r="E22" s="190"/>
      <c r="F22" s="77">
        <v>186</v>
      </c>
      <c r="G22" s="186">
        <f t="shared" si="1"/>
        <v>6.2207357859531767</v>
      </c>
      <c r="H22" s="13"/>
      <c r="I22" s="13"/>
      <c r="J22" s="13"/>
      <c r="K22" s="13"/>
      <c r="L22" s="13"/>
    </row>
    <row r="23" spans="1:12" s="15" customFormat="1" ht="12.75" x14ac:dyDescent="0.25">
      <c r="A23" s="184" t="s">
        <v>47</v>
      </c>
      <c r="B23" s="187">
        <f t="shared" si="2"/>
        <v>3184</v>
      </c>
      <c r="C23" s="77">
        <v>2956</v>
      </c>
      <c r="D23" s="186">
        <f t="shared" si="0"/>
        <v>92.8391959798995</v>
      </c>
      <c r="E23" s="14"/>
      <c r="F23" s="77">
        <v>228</v>
      </c>
      <c r="G23" s="186">
        <f t="shared" si="1"/>
        <v>7.1608040201005032</v>
      </c>
      <c r="H23" s="13"/>
      <c r="I23" s="13"/>
      <c r="J23" s="13"/>
      <c r="K23" s="13"/>
      <c r="L23" s="13"/>
    </row>
    <row r="24" spans="1:12" s="15" customFormat="1" ht="12.75" x14ac:dyDescent="0.25">
      <c r="A24" s="184" t="s">
        <v>39</v>
      </c>
      <c r="B24" s="83">
        <f t="shared" si="2"/>
        <v>235</v>
      </c>
      <c r="C24" s="77">
        <v>233</v>
      </c>
      <c r="D24" s="186">
        <f t="shared" si="0"/>
        <v>99.148936170212764</v>
      </c>
      <c r="E24" s="188"/>
      <c r="F24" s="77">
        <v>2</v>
      </c>
      <c r="G24" s="186">
        <f t="shared" si="1"/>
        <v>0.85106382978723405</v>
      </c>
      <c r="H24" s="13"/>
      <c r="I24" s="13"/>
      <c r="J24" s="13"/>
      <c r="K24" s="13"/>
      <c r="L24" s="13"/>
    </row>
    <row r="25" spans="1:12" s="15" customFormat="1" ht="12.75" x14ac:dyDescent="0.25">
      <c r="A25" s="184" t="s">
        <v>43</v>
      </c>
      <c r="B25" s="187">
        <f t="shared" si="2"/>
        <v>33147</v>
      </c>
      <c r="C25" s="77">
        <v>31862</v>
      </c>
      <c r="D25" s="186">
        <f t="shared" si="0"/>
        <v>96.123329411409784</v>
      </c>
      <c r="E25" s="14"/>
      <c r="F25" s="77">
        <v>1285</v>
      </c>
      <c r="G25" s="186">
        <f t="shared" si="1"/>
        <v>3.8766705885902191</v>
      </c>
      <c r="H25" s="13"/>
      <c r="I25" s="13"/>
      <c r="J25" s="13"/>
      <c r="K25" s="13"/>
      <c r="L25" s="13"/>
    </row>
    <row r="26" spans="1:12" s="15" customFormat="1" ht="12.75" x14ac:dyDescent="0.25">
      <c r="A26" s="184" t="s">
        <v>53</v>
      </c>
      <c r="B26" s="185">
        <f t="shared" si="2"/>
        <v>5825</v>
      </c>
      <c r="C26" s="77">
        <v>5299</v>
      </c>
      <c r="D26" s="186">
        <f t="shared" si="0"/>
        <v>90.969957081545061</v>
      </c>
      <c r="E26" s="14"/>
      <c r="F26" s="77">
        <v>526</v>
      </c>
      <c r="G26" s="186">
        <f t="shared" si="1"/>
        <v>9.0300429184549351</v>
      </c>
      <c r="H26" s="13"/>
      <c r="I26" s="13"/>
      <c r="J26" s="13"/>
      <c r="K26" s="13"/>
      <c r="L26" s="13"/>
    </row>
    <row r="27" spans="1:12" s="15" customFormat="1" ht="13.5" thickBot="1" x14ac:dyDescent="0.3">
      <c r="A27" s="184" t="s">
        <v>48</v>
      </c>
      <c r="B27" s="191">
        <f t="shared" si="2"/>
        <v>56362</v>
      </c>
      <c r="C27" s="79">
        <v>52911</v>
      </c>
      <c r="D27" s="192">
        <f t="shared" si="0"/>
        <v>93.877080302331365</v>
      </c>
      <c r="E27" s="193"/>
      <c r="F27" s="79">
        <v>3451</v>
      </c>
      <c r="G27" s="192">
        <f t="shared" si="1"/>
        <v>6.1229196976686415</v>
      </c>
      <c r="H27" s="13"/>
      <c r="I27" s="13"/>
      <c r="J27" s="13"/>
      <c r="K27" s="13"/>
      <c r="L27" s="13"/>
    </row>
    <row r="28" spans="1:12" s="15" customFormat="1" ht="12.75" x14ac:dyDescent="0.25">
      <c r="A28" s="158" t="s">
        <v>95</v>
      </c>
      <c r="B28" s="194"/>
      <c r="C28" s="194"/>
      <c r="D28" s="194"/>
      <c r="E28" s="194"/>
      <c r="F28" s="194"/>
      <c r="G28" s="194"/>
      <c r="H28" s="13"/>
      <c r="I28" s="13"/>
      <c r="J28" s="13"/>
      <c r="K28" s="13"/>
      <c r="L28" s="13"/>
    </row>
    <row r="29" spans="1:12" s="15" customFormat="1" ht="12.75" x14ac:dyDescent="0.25">
      <c r="A29" s="176" t="s">
        <v>97</v>
      </c>
      <c r="B29" s="40"/>
      <c r="C29" s="40"/>
      <c r="D29" s="40"/>
      <c r="E29" s="40"/>
      <c r="F29" s="40"/>
      <c r="G29" s="40"/>
      <c r="H29" s="13"/>
      <c r="I29" s="13"/>
      <c r="J29" s="13"/>
      <c r="K29" s="13"/>
      <c r="L29" s="13"/>
    </row>
    <row r="31" spans="1:12" x14ac:dyDescent="0.25">
      <c r="F31" s="195"/>
    </row>
  </sheetData>
  <mergeCells count="5">
    <mergeCell ref="A5:A7"/>
    <mergeCell ref="B5:B7"/>
    <mergeCell ref="C5:G5"/>
    <mergeCell ref="C6:D6"/>
    <mergeCell ref="F6:G6"/>
  </mergeCells>
  <phoneticPr fontId="25" type="noConversion"/>
  <pageMargins left="0.7" right="0.7" top="0.75" bottom="0.75" header="0.3" footer="0.3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110" zoomScaleNormal="110" workbookViewId="0">
      <selection activeCell="A4" sqref="A4"/>
    </sheetView>
  </sheetViews>
  <sheetFormatPr baseColWidth="10" defaultRowHeight="15" x14ac:dyDescent="0.25"/>
  <cols>
    <col min="1" max="1" width="31.28515625" style="160" customWidth="1"/>
    <col min="2" max="3" width="11.85546875" style="160" bestFit="1" customWidth="1"/>
    <col min="4" max="4" width="11.42578125" style="160"/>
    <col min="5" max="5" width="1.42578125" style="160" customWidth="1"/>
    <col min="6" max="16384" width="11.42578125" style="160"/>
  </cols>
  <sheetData>
    <row r="1" spans="1:11" x14ac:dyDescent="0.25">
      <c r="A1" s="12" t="s">
        <v>18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s="15" customFormat="1" ht="15" customHeight="1" x14ac:dyDescent="0.2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5" customFormat="1" ht="15" customHeight="1" x14ac:dyDescent="0.25">
      <c r="A3" s="69">
        <v>2015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15" customFormat="1" ht="15" customHeight="1" thickBot="1" x14ac:dyDescent="0.3">
      <c r="A4" s="71"/>
      <c r="B4" s="71"/>
      <c r="C4" s="71"/>
      <c r="D4" s="71"/>
      <c r="E4" s="71"/>
      <c r="F4" s="71"/>
      <c r="G4" s="71"/>
      <c r="H4" s="72"/>
      <c r="I4" s="13"/>
      <c r="J4" s="13"/>
      <c r="K4" s="13"/>
    </row>
    <row r="5" spans="1:11" x14ac:dyDescent="0.25">
      <c r="A5" s="213" t="s">
        <v>75</v>
      </c>
      <c r="B5" s="216" t="s">
        <v>28</v>
      </c>
      <c r="C5" s="219" t="s">
        <v>0</v>
      </c>
      <c r="D5" s="219"/>
      <c r="E5" s="219"/>
      <c r="F5" s="219"/>
      <c r="G5" s="219"/>
      <c r="H5" s="196"/>
      <c r="I5" s="159"/>
    </row>
    <row r="6" spans="1:11" x14ac:dyDescent="0.25">
      <c r="A6" s="214"/>
      <c r="B6" s="217"/>
      <c r="C6" s="220" t="s">
        <v>64</v>
      </c>
      <c r="D6" s="220"/>
      <c r="E6" s="14"/>
      <c r="F6" s="221" t="s">
        <v>65</v>
      </c>
      <c r="G6" s="221"/>
      <c r="H6" s="196"/>
      <c r="I6" s="159"/>
    </row>
    <row r="7" spans="1:11" ht="15.75" thickBot="1" x14ac:dyDescent="0.3">
      <c r="A7" s="215"/>
      <c r="B7" s="218"/>
      <c r="C7" s="131" t="s">
        <v>35</v>
      </c>
      <c r="D7" s="55" t="s">
        <v>61</v>
      </c>
      <c r="E7" s="55"/>
      <c r="F7" s="131" t="s">
        <v>35</v>
      </c>
      <c r="G7" s="55" t="s">
        <v>61</v>
      </c>
      <c r="H7" s="196"/>
      <c r="I7" s="159"/>
    </row>
    <row r="8" spans="1:11" x14ac:dyDescent="0.25">
      <c r="A8" s="12" t="s">
        <v>35</v>
      </c>
      <c r="B8" s="197">
        <f>SUM(B10:B27)</f>
        <v>1731876</v>
      </c>
      <c r="C8" s="74">
        <f>SUM(C10:C27)</f>
        <v>1313943</v>
      </c>
      <c r="D8" s="183">
        <f>C8/B8*100</f>
        <v>75.868191487150355</v>
      </c>
      <c r="E8" s="198"/>
      <c r="F8" s="74">
        <f>SUM(F10:F27)</f>
        <v>417933</v>
      </c>
      <c r="G8" s="183">
        <f>F8/B8*100</f>
        <v>24.131808512849652</v>
      </c>
      <c r="H8" s="196"/>
      <c r="I8" s="159"/>
    </row>
    <row r="9" spans="1:11" x14ac:dyDescent="0.25">
      <c r="A9" s="12"/>
      <c r="B9" s="41"/>
      <c r="C9" s="80"/>
      <c r="D9" s="183"/>
      <c r="E9" s="10"/>
      <c r="F9" s="80"/>
      <c r="G9" s="183"/>
      <c r="H9" s="196"/>
      <c r="I9" s="159"/>
    </row>
    <row r="10" spans="1:11" x14ac:dyDescent="0.25">
      <c r="A10" s="184" t="s">
        <v>50</v>
      </c>
      <c r="B10" s="185">
        <f>C10+F10</f>
        <v>41678</v>
      </c>
      <c r="C10" s="77">
        <v>27187</v>
      </c>
      <c r="D10" s="186">
        <f t="shared" ref="D10:D27" si="0">C10/B10*100</f>
        <v>65.231057152454525</v>
      </c>
      <c r="E10" s="14"/>
      <c r="F10" s="77">
        <v>14491</v>
      </c>
      <c r="G10" s="186">
        <f t="shared" ref="G10:G27" si="1">F10/B10*100</f>
        <v>34.768942847545468</v>
      </c>
      <c r="H10" s="199"/>
      <c r="I10" s="159"/>
    </row>
    <row r="11" spans="1:11" x14ac:dyDescent="0.25">
      <c r="A11" s="184" t="s">
        <v>49</v>
      </c>
      <c r="B11" s="185">
        <f t="shared" ref="B11:B27" si="2">C11+F11</f>
        <v>36011</v>
      </c>
      <c r="C11" s="77">
        <v>24379</v>
      </c>
      <c r="D11" s="186">
        <f t="shared" si="0"/>
        <v>67.698758712615586</v>
      </c>
      <c r="E11" s="14"/>
      <c r="F11" s="77">
        <v>11632</v>
      </c>
      <c r="G11" s="186">
        <f t="shared" si="1"/>
        <v>32.301241287384407</v>
      </c>
      <c r="H11" s="199"/>
      <c r="I11" s="159"/>
    </row>
    <row r="12" spans="1:11" x14ac:dyDescent="0.25">
      <c r="A12" s="184" t="s">
        <v>41</v>
      </c>
      <c r="B12" s="185">
        <f t="shared" si="2"/>
        <v>1664</v>
      </c>
      <c r="C12" s="77">
        <v>1114</v>
      </c>
      <c r="D12" s="186">
        <f t="shared" si="0"/>
        <v>66.947115384615387</v>
      </c>
      <c r="E12" s="14"/>
      <c r="F12" s="77">
        <v>550</v>
      </c>
      <c r="G12" s="186">
        <f t="shared" si="1"/>
        <v>33.052884615384613</v>
      </c>
      <c r="H12" s="199"/>
      <c r="I12" s="159"/>
    </row>
    <row r="13" spans="1:11" x14ac:dyDescent="0.25">
      <c r="A13" s="184" t="s">
        <v>42</v>
      </c>
      <c r="B13" s="185">
        <f t="shared" si="2"/>
        <v>110864</v>
      </c>
      <c r="C13" s="77">
        <v>89220</v>
      </c>
      <c r="D13" s="186">
        <f t="shared" si="0"/>
        <v>80.476980805311015</v>
      </c>
      <c r="E13" s="14"/>
      <c r="F13" s="77">
        <v>21644</v>
      </c>
      <c r="G13" s="186">
        <f t="shared" si="1"/>
        <v>19.523019194688988</v>
      </c>
      <c r="H13" s="199"/>
      <c r="I13" s="159"/>
    </row>
    <row r="14" spans="1:11" x14ac:dyDescent="0.25">
      <c r="A14" s="184" t="s">
        <v>46</v>
      </c>
      <c r="B14" s="185">
        <f t="shared" si="2"/>
        <v>603</v>
      </c>
      <c r="C14" s="77">
        <v>525</v>
      </c>
      <c r="D14" s="186">
        <f t="shared" si="0"/>
        <v>87.06467661691542</v>
      </c>
      <c r="E14" s="14"/>
      <c r="F14" s="77">
        <v>78</v>
      </c>
      <c r="G14" s="186">
        <f t="shared" si="1"/>
        <v>12.935323383084576</v>
      </c>
      <c r="H14" s="199"/>
      <c r="I14" s="159"/>
    </row>
    <row r="15" spans="1:11" x14ac:dyDescent="0.25">
      <c r="A15" s="184" t="s">
        <v>52</v>
      </c>
      <c r="B15" s="185">
        <f t="shared" si="2"/>
        <v>11464</v>
      </c>
      <c r="C15" s="77">
        <v>8765</v>
      </c>
      <c r="D15" s="186">
        <f t="shared" si="0"/>
        <v>76.456734124214933</v>
      </c>
      <c r="E15" s="14"/>
      <c r="F15" s="77">
        <v>2699</v>
      </c>
      <c r="G15" s="186">
        <f t="shared" si="1"/>
        <v>23.543265875785067</v>
      </c>
      <c r="H15" s="199"/>
      <c r="I15" s="159"/>
    </row>
    <row r="16" spans="1:11" x14ac:dyDescent="0.25">
      <c r="A16" s="184" t="s">
        <v>45</v>
      </c>
      <c r="B16" s="185">
        <f t="shared" si="2"/>
        <v>118</v>
      </c>
      <c r="C16" s="77">
        <v>92</v>
      </c>
      <c r="D16" s="186">
        <f t="shared" si="0"/>
        <v>77.966101694915253</v>
      </c>
      <c r="E16" s="14"/>
      <c r="F16" s="77">
        <v>26</v>
      </c>
      <c r="G16" s="186">
        <f t="shared" si="1"/>
        <v>22.033898305084744</v>
      </c>
      <c r="H16" s="199"/>
      <c r="I16" s="159"/>
    </row>
    <row r="17" spans="1:9" x14ac:dyDescent="0.25">
      <c r="A17" s="184" t="s">
        <v>38</v>
      </c>
      <c r="B17" s="185">
        <f t="shared" si="2"/>
        <v>1459</v>
      </c>
      <c r="C17" s="77">
        <v>1145</v>
      </c>
      <c r="D17" s="186">
        <f t="shared" si="0"/>
        <v>78.478409869773813</v>
      </c>
      <c r="E17" s="14"/>
      <c r="F17" s="77">
        <v>314</v>
      </c>
      <c r="G17" s="186">
        <f t="shared" si="1"/>
        <v>21.52159013022618</v>
      </c>
      <c r="H17" s="8"/>
      <c r="I17" s="159"/>
    </row>
    <row r="18" spans="1:9" x14ac:dyDescent="0.25">
      <c r="A18" s="200" t="s">
        <v>37</v>
      </c>
      <c r="B18" s="185">
        <f t="shared" si="2"/>
        <v>133521</v>
      </c>
      <c r="C18" s="77">
        <v>99254</v>
      </c>
      <c r="D18" s="186">
        <f t="shared" si="0"/>
        <v>74.335872259794343</v>
      </c>
      <c r="E18" s="14"/>
      <c r="F18" s="77">
        <v>34267</v>
      </c>
      <c r="G18" s="186">
        <f t="shared" si="1"/>
        <v>25.664127740205661</v>
      </c>
      <c r="H18" s="196"/>
      <c r="I18" s="159"/>
    </row>
    <row r="19" spans="1:9" x14ac:dyDescent="0.25">
      <c r="A19" s="184" t="s">
        <v>44</v>
      </c>
      <c r="B19" s="185">
        <f t="shared" si="2"/>
        <v>188115</v>
      </c>
      <c r="C19" s="77">
        <v>137384</v>
      </c>
      <c r="D19" s="186">
        <f t="shared" si="0"/>
        <v>73.031921962629241</v>
      </c>
      <c r="E19" s="14"/>
      <c r="F19" s="77">
        <v>50731</v>
      </c>
      <c r="G19" s="186">
        <f t="shared" si="1"/>
        <v>26.968078037370759</v>
      </c>
      <c r="H19" s="199"/>
      <c r="I19" s="159"/>
    </row>
    <row r="20" spans="1:9" x14ac:dyDescent="0.25">
      <c r="A20" s="184" t="s">
        <v>51</v>
      </c>
      <c r="B20" s="185">
        <f t="shared" si="2"/>
        <v>397707</v>
      </c>
      <c r="C20" s="77">
        <v>286136</v>
      </c>
      <c r="D20" s="186">
        <f t="shared" si="0"/>
        <v>71.946432926752607</v>
      </c>
      <c r="E20" s="14"/>
      <c r="F20" s="77">
        <v>111571</v>
      </c>
      <c r="G20" s="186">
        <f t="shared" si="1"/>
        <v>28.053567073247393</v>
      </c>
      <c r="H20" s="199"/>
      <c r="I20" s="159"/>
    </row>
    <row r="21" spans="1:9" x14ac:dyDescent="0.25">
      <c r="A21" s="184" t="s">
        <v>36</v>
      </c>
      <c r="B21" s="185">
        <f t="shared" si="2"/>
        <v>272399</v>
      </c>
      <c r="C21" s="77">
        <v>210489</v>
      </c>
      <c r="D21" s="186">
        <f t="shared" si="0"/>
        <v>77.272310103928433</v>
      </c>
      <c r="E21" s="14"/>
      <c r="F21" s="77">
        <v>61910</v>
      </c>
      <c r="G21" s="186">
        <f t="shared" si="1"/>
        <v>22.727689896071571</v>
      </c>
      <c r="H21" s="196"/>
      <c r="I21" s="159"/>
    </row>
    <row r="22" spans="1:9" x14ac:dyDescent="0.25">
      <c r="A22" s="184" t="s">
        <v>40</v>
      </c>
      <c r="B22" s="185">
        <f t="shared" si="2"/>
        <v>8284</v>
      </c>
      <c r="C22" s="77">
        <v>5719</v>
      </c>
      <c r="D22" s="186">
        <f t="shared" si="0"/>
        <v>69.036697247706428</v>
      </c>
      <c r="E22" s="14"/>
      <c r="F22" s="77">
        <v>2565</v>
      </c>
      <c r="G22" s="186">
        <f t="shared" si="1"/>
        <v>30.963302752293576</v>
      </c>
      <c r="H22" s="199"/>
      <c r="I22" s="159"/>
    </row>
    <row r="23" spans="1:9" x14ac:dyDescent="0.25">
      <c r="A23" s="184" t="s">
        <v>47</v>
      </c>
      <c r="B23" s="185">
        <f t="shared" si="2"/>
        <v>14008</v>
      </c>
      <c r="C23" s="77">
        <v>10315</v>
      </c>
      <c r="D23" s="186">
        <f t="shared" si="0"/>
        <v>73.636493432324386</v>
      </c>
      <c r="E23" s="14"/>
      <c r="F23" s="77">
        <v>3693</v>
      </c>
      <c r="G23" s="186">
        <f t="shared" si="1"/>
        <v>26.363506567675614</v>
      </c>
      <c r="H23" s="199"/>
      <c r="I23" s="159"/>
    </row>
    <row r="24" spans="1:9" x14ac:dyDescent="0.25">
      <c r="A24" s="184" t="s">
        <v>39</v>
      </c>
      <c r="B24" s="185">
        <f t="shared" si="2"/>
        <v>1294</v>
      </c>
      <c r="C24" s="77">
        <v>1075</v>
      </c>
      <c r="D24" s="186">
        <f t="shared" si="0"/>
        <v>83.0757341576507</v>
      </c>
      <c r="E24" s="14"/>
      <c r="F24" s="77">
        <v>219</v>
      </c>
      <c r="G24" s="186">
        <f t="shared" si="1"/>
        <v>16.924265842349303</v>
      </c>
      <c r="H24" s="199"/>
      <c r="I24" s="159"/>
    </row>
    <row r="25" spans="1:9" x14ac:dyDescent="0.25">
      <c r="A25" s="184" t="s">
        <v>43</v>
      </c>
      <c r="B25" s="185">
        <f t="shared" si="2"/>
        <v>90604</v>
      </c>
      <c r="C25" s="77">
        <v>68968</v>
      </c>
      <c r="D25" s="186">
        <f t="shared" si="0"/>
        <v>76.120259591188017</v>
      </c>
      <c r="E25" s="14"/>
      <c r="F25" s="77">
        <v>21636</v>
      </c>
      <c r="G25" s="186">
        <f t="shared" si="1"/>
        <v>23.879740408811973</v>
      </c>
      <c r="H25" s="199"/>
      <c r="I25" s="159"/>
    </row>
    <row r="26" spans="1:9" x14ac:dyDescent="0.25">
      <c r="A26" s="184" t="s">
        <v>53</v>
      </c>
      <c r="B26" s="185">
        <f t="shared" si="2"/>
        <v>17998</v>
      </c>
      <c r="C26" s="77">
        <v>12933</v>
      </c>
      <c r="D26" s="186">
        <f t="shared" si="0"/>
        <v>71.857984220468936</v>
      </c>
      <c r="E26" s="14"/>
      <c r="F26" s="77">
        <v>5065</v>
      </c>
      <c r="G26" s="186">
        <f t="shared" si="1"/>
        <v>28.142015779531061</v>
      </c>
      <c r="H26" s="199"/>
      <c r="I26" s="159"/>
    </row>
    <row r="27" spans="1:9" ht="15.75" thickBot="1" x14ac:dyDescent="0.3">
      <c r="A27" s="201" t="s">
        <v>48</v>
      </c>
      <c r="B27" s="202">
        <f t="shared" si="2"/>
        <v>404085</v>
      </c>
      <c r="C27" s="79">
        <v>329243</v>
      </c>
      <c r="D27" s="192">
        <f t="shared" si="0"/>
        <v>81.478649294084164</v>
      </c>
      <c r="E27" s="71"/>
      <c r="F27" s="79">
        <v>74842</v>
      </c>
      <c r="G27" s="192">
        <f t="shared" si="1"/>
        <v>18.521350705915836</v>
      </c>
      <c r="H27" s="199"/>
      <c r="I27" s="159"/>
    </row>
    <row r="28" spans="1:9" x14ac:dyDescent="0.25">
      <c r="A28" s="158" t="s">
        <v>95</v>
      </c>
      <c r="B28" s="194"/>
      <c r="C28" s="194"/>
      <c r="D28" s="194"/>
      <c r="E28" s="194"/>
      <c r="F28" s="194"/>
      <c r="G28" s="194"/>
      <c r="H28" s="199"/>
      <c r="I28" s="159"/>
    </row>
    <row r="29" spans="1:9" x14ac:dyDescent="0.25">
      <c r="A29" s="40" t="s">
        <v>98</v>
      </c>
      <c r="B29" s="159"/>
      <c r="C29" s="159"/>
      <c r="D29" s="159"/>
      <c r="E29" s="159"/>
      <c r="F29" s="159"/>
      <c r="G29" s="159"/>
      <c r="H29" s="195"/>
      <c r="I29" s="159"/>
    </row>
    <row r="30" spans="1:9" x14ac:dyDescent="0.25">
      <c r="A30" s="159"/>
      <c r="B30" s="159"/>
      <c r="C30" s="159"/>
      <c r="D30" s="159"/>
      <c r="E30" s="159"/>
      <c r="F30" s="159"/>
      <c r="G30" s="159"/>
      <c r="H30" s="159"/>
      <c r="I30" s="159"/>
    </row>
    <row r="31" spans="1:9" x14ac:dyDescent="0.25">
      <c r="A31" s="159"/>
      <c r="B31" s="159"/>
      <c r="C31" s="159"/>
      <c r="D31" s="159"/>
      <c r="E31" s="159"/>
      <c r="F31" s="159"/>
      <c r="G31" s="159"/>
      <c r="H31" s="159"/>
      <c r="I31" s="159"/>
    </row>
    <row r="32" spans="1:9" x14ac:dyDescent="0.25">
      <c r="G32" s="203"/>
    </row>
  </sheetData>
  <mergeCells count="5">
    <mergeCell ref="A5:A7"/>
    <mergeCell ref="B5:B7"/>
    <mergeCell ref="C5:G5"/>
    <mergeCell ref="C6:D6"/>
    <mergeCell ref="F6:G6"/>
  </mergeCells>
  <phoneticPr fontId="25" type="noConversion"/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115" zoomScaleNormal="100" zoomScaleSheetLayoutView="115" workbookViewId="0">
      <selection activeCell="A4" sqref="A4"/>
    </sheetView>
  </sheetViews>
  <sheetFormatPr baseColWidth="10" defaultRowHeight="15" x14ac:dyDescent="0.25"/>
  <cols>
    <col min="1" max="1" width="25.85546875" style="3" customWidth="1"/>
    <col min="2" max="2" width="13.28515625" style="3" bestFit="1" customWidth="1"/>
    <col min="3" max="3" width="1.42578125" style="3" customWidth="1"/>
    <col min="4" max="5" width="11.42578125" style="3" bestFit="1" customWidth="1"/>
    <col min="6" max="6" width="1.140625" style="3" customWidth="1"/>
    <col min="7" max="7" width="11.7109375" style="3" bestFit="1" customWidth="1"/>
    <col min="8" max="8" width="11.42578125" style="3" customWidth="1"/>
    <col min="9" max="9" width="1.28515625" style="3" customWidth="1"/>
    <col min="10" max="10" width="12.7109375" style="3" bestFit="1" customWidth="1"/>
    <col min="11" max="11" width="11.42578125" style="3" bestFit="1" customWidth="1"/>
    <col min="12" max="12" width="1.28515625" style="3" customWidth="1"/>
    <col min="13" max="13" width="11.7109375" style="3" bestFit="1" customWidth="1"/>
    <col min="14" max="14" width="11.42578125" style="3" bestFit="1" customWidth="1"/>
    <col min="15" max="15" width="10.85546875" style="3" customWidth="1"/>
  </cols>
  <sheetData>
    <row r="1" spans="1:16" x14ac:dyDescent="0.25">
      <c r="A1" s="12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15" customHeight="1" x14ac:dyDescent="0.25">
      <c r="A2" s="12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P2" s="3"/>
    </row>
    <row r="3" spans="1:16" ht="15" customHeight="1" x14ac:dyDescent="0.25">
      <c r="A3" s="69">
        <v>2015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P3" s="3"/>
    </row>
    <row r="4" spans="1:16" ht="15" customHeight="1" thickBot="1" x14ac:dyDescent="0.3">
      <c r="A4" s="1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P4" s="3"/>
    </row>
    <row r="5" spans="1:16" s="17" customFormat="1" ht="12.75" x14ac:dyDescent="0.2">
      <c r="A5" s="226" t="s">
        <v>31</v>
      </c>
      <c r="B5" s="222" t="s">
        <v>3</v>
      </c>
      <c r="C5" s="225" t="s">
        <v>4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9"/>
    </row>
    <row r="6" spans="1:16" s="17" customFormat="1" ht="12.75" x14ac:dyDescent="0.2">
      <c r="A6" s="227"/>
      <c r="B6" s="223"/>
      <c r="C6" s="84"/>
      <c r="D6" s="229" t="s">
        <v>66</v>
      </c>
      <c r="E6" s="229"/>
      <c r="F6" s="84"/>
      <c r="G6" s="229" t="s">
        <v>67</v>
      </c>
      <c r="H6" s="229"/>
      <c r="I6" s="84"/>
      <c r="J6" s="229" t="s">
        <v>68</v>
      </c>
      <c r="K6" s="229"/>
      <c r="L6" s="84"/>
      <c r="M6" s="229" t="s">
        <v>69</v>
      </c>
      <c r="N6" s="229"/>
      <c r="O6" s="9"/>
    </row>
    <row r="7" spans="1:16" s="17" customFormat="1" ht="13.5" thickBot="1" x14ac:dyDescent="0.25">
      <c r="A7" s="228"/>
      <c r="B7" s="224"/>
      <c r="C7" s="85"/>
      <c r="D7" s="86" t="s">
        <v>35</v>
      </c>
      <c r="E7" s="86" t="s">
        <v>61</v>
      </c>
      <c r="F7" s="85"/>
      <c r="G7" s="86" t="s">
        <v>35</v>
      </c>
      <c r="H7" s="86" t="s">
        <v>61</v>
      </c>
      <c r="I7" s="85"/>
      <c r="J7" s="86" t="s">
        <v>35</v>
      </c>
      <c r="K7" s="86" t="s">
        <v>61</v>
      </c>
      <c r="L7" s="85"/>
      <c r="M7" s="86" t="s">
        <v>35</v>
      </c>
      <c r="N7" s="86" t="s">
        <v>61</v>
      </c>
      <c r="O7" s="9"/>
    </row>
    <row r="8" spans="1:16" s="17" customFormat="1" ht="12.75" x14ac:dyDescent="0.2">
      <c r="A8" s="87" t="s">
        <v>35</v>
      </c>
      <c r="B8" s="88">
        <f>D8+G8+J8+M8</f>
        <v>314744</v>
      </c>
      <c r="C8" s="75"/>
      <c r="D8" s="80">
        <f>SUM(D10:D27)</f>
        <v>6310</v>
      </c>
      <c r="E8" s="89">
        <f>D8/$B8*100</f>
        <v>2.0048039041252572</v>
      </c>
      <c r="F8" s="75"/>
      <c r="G8" s="80">
        <f>SUM(G10:G27)</f>
        <v>32351</v>
      </c>
      <c r="H8" s="89">
        <f>G8/$B8*100</f>
        <v>10.278512060595277</v>
      </c>
      <c r="I8" s="75"/>
      <c r="J8" s="80">
        <f>SUM(J10:J27)</f>
        <v>230772</v>
      </c>
      <c r="K8" s="89">
        <f>J8/$B8*100</f>
        <v>73.320539867320747</v>
      </c>
      <c r="L8" s="75"/>
      <c r="M8" s="80">
        <f>SUM(M10:M27)</f>
        <v>45311</v>
      </c>
      <c r="N8" s="89">
        <f>M8/$B8*100</f>
        <v>14.396144167958722</v>
      </c>
      <c r="O8" s="9"/>
      <c r="P8" s="144"/>
    </row>
    <row r="9" spans="1:16" s="17" customFormat="1" ht="12.75" x14ac:dyDescent="0.2">
      <c r="A9" s="90"/>
      <c r="B9" s="88"/>
      <c r="C9" s="11"/>
      <c r="D9" s="80"/>
      <c r="E9" s="89"/>
      <c r="F9" s="11"/>
      <c r="G9" s="80"/>
      <c r="H9" s="89"/>
      <c r="I9" s="11"/>
      <c r="J9" s="80"/>
      <c r="K9" s="89"/>
      <c r="L9" s="11"/>
      <c r="M9" s="80"/>
      <c r="N9" s="89"/>
      <c r="O9" s="9"/>
      <c r="P9" s="144"/>
    </row>
    <row r="10" spans="1:16" s="17" customFormat="1" ht="12.75" x14ac:dyDescent="0.2">
      <c r="A10" s="76" t="s">
        <v>50</v>
      </c>
      <c r="B10" s="145">
        <f>D10+G10+J10+M10</f>
        <v>12348</v>
      </c>
      <c r="C10" s="146"/>
      <c r="D10" s="147">
        <v>125</v>
      </c>
      <c r="E10" s="148">
        <f t="shared" ref="E10:E27" si="0">D10/$B10*100</f>
        <v>1.0123096857790737</v>
      </c>
      <c r="F10" s="146"/>
      <c r="G10" s="147">
        <v>1178</v>
      </c>
      <c r="H10" s="148">
        <f t="shared" ref="H10:H27" si="1">G10/$B10*100</f>
        <v>9.5400064787819883</v>
      </c>
      <c r="I10" s="146"/>
      <c r="J10" s="147">
        <v>9182</v>
      </c>
      <c r="K10" s="148">
        <f t="shared" ref="K10:K27" si="2">J10/$B10*100</f>
        <v>74.360220278587633</v>
      </c>
      <c r="L10" s="146"/>
      <c r="M10" s="147">
        <v>1863</v>
      </c>
      <c r="N10" s="148">
        <f t="shared" ref="N10:N27" si="3">M10/$B10*100</f>
        <v>15.087463556851313</v>
      </c>
      <c r="O10" s="239"/>
      <c r="P10" s="144"/>
    </row>
    <row r="11" spans="1:16" s="17" customFormat="1" ht="12.75" x14ac:dyDescent="0.2">
      <c r="A11" s="76" t="s">
        <v>49</v>
      </c>
      <c r="B11" s="145">
        <f t="shared" ref="B11:B27" si="4">D11+G11+J11+M11</f>
        <v>11671</v>
      </c>
      <c r="C11" s="146"/>
      <c r="D11" s="147">
        <v>155</v>
      </c>
      <c r="E11" s="148">
        <f t="shared" si="0"/>
        <v>1.3280781424042498</v>
      </c>
      <c r="F11" s="146"/>
      <c r="G11" s="147">
        <v>1402</v>
      </c>
      <c r="H11" s="148">
        <f t="shared" si="1"/>
        <v>12.01268100419844</v>
      </c>
      <c r="I11" s="146"/>
      <c r="J11" s="147">
        <v>8585</v>
      </c>
      <c r="K11" s="148">
        <f t="shared" si="2"/>
        <v>73.558392597035379</v>
      </c>
      <c r="L11" s="146"/>
      <c r="M11" s="147">
        <v>1529</v>
      </c>
      <c r="N11" s="148">
        <f t="shared" si="3"/>
        <v>13.100848256361921</v>
      </c>
      <c r="O11" s="239"/>
      <c r="P11" s="144"/>
    </row>
    <row r="12" spans="1:16" s="17" customFormat="1" ht="12.75" x14ac:dyDescent="0.2">
      <c r="A12" s="76" t="s">
        <v>41</v>
      </c>
      <c r="B12" s="145">
        <f t="shared" si="4"/>
        <v>336</v>
      </c>
      <c r="C12" s="146"/>
      <c r="D12" s="147">
        <v>20</v>
      </c>
      <c r="E12" s="148">
        <f t="shared" si="0"/>
        <v>5.9523809523809517</v>
      </c>
      <c r="F12" s="146"/>
      <c r="G12" s="147">
        <v>20</v>
      </c>
      <c r="H12" s="148">
        <f t="shared" si="1"/>
        <v>5.9523809523809517</v>
      </c>
      <c r="I12" s="146"/>
      <c r="J12" s="147">
        <v>283</v>
      </c>
      <c r="K12" s="148">
        <f t="shared" si="2"/>
        <v>84.226190476190482</v>
      </c>
      <c r="L12" s="146"/>
      <c r="M12" s="147">
        <v>13</v>
      </c>
      <c r="N12" s="148">
        <f t="shared" si="3"/>
        <v>3.8690476190476191</v>
      </c>
      <c r="O12" s="239"/>
      <c r="P12" s="144"/>
    </row>
    <row r="13" spans="1:16" s="17" customFormat="1" ht="12.75" x14ac:dyDescent="0.2">
      <c r="A13" s="76" t="s">
        <v>42</v>
      </c>
      <c r="B13" s="145">
        <f t="shared" si="4"/>
        <v>21386</v>
      </c>
      <c r="C13" s="146"/>
      <c r="D13" s="147">
        <v>261</v>
      </c>
      <c r="E13" s="148">
        <f t="shared" si="0"/>
        <v>1.2204245768259609</v>
      </c>
      <c r="F13" s="146"/>
      <c r="G13" s="147">
        <v>2287</v>
      </c>
      <c r="H13" s="148">
        <f t="shared" si="1"/>
        <v>10.693911904984569</v>
      </c>
      <c r="I13" s="146"/>
      <c r="J13" s="147">
        <v>15453</v>
      </c>
      <c r="K13" s="148">
        <f t="shared" si="2"/>
        <v>72.257551669316371</v>
      </c>
      <c r="L13" s="146"/>
      <c r="M13" s="147">
        <v>3385</v>
      </c>
      <c r="N13" s="148">
        <f t="shared" si="3"/>
        <v>15.828111848873094</v>
      </c>
      <c r="O13" s="239"/>
      <c r="P13" s="144"/>
    </row>
    <row r="14" spans="1:16" s="17" customFormat="1" ht="12.75" x14ac:dyDescent="0.2">
      <c r="A14" s="76" t="s">
        <v>46</v>
      </c>
      <c r="B14" s="145">
        <f t="shared" si="4"/>
        <v>123</v>
      </c>
      <c r="C14" s="146"/>
      <c r="D14" s="143">
        <v>0</v>
      </c>
      <c r="E14" s="143">
        <f t="shared" si="0"/>
        <v>0</v>
      </c>
      <c r="F14" s="146"/>
      <c r="G14" s="147">
        <v>18</v>
      </c>
      <c r="H14" s="148">
        <f t="shared" si="1"/>
        <v>14.634146341463413</v>
      </c>
      <c r="I14" s="146"/>
      <c r="J14" s="147">
        <v>80</v>
      </c>
      <c r="K14" s="148">
        <f t="shared" si="2"/>
        <v>65.040650406504056</v>
      </c>
      <c r="L14" s="146"/>
      <c r="M14" s="147">
        <v>25</v>
      </c>
      <c r="N14" s="148">
        <f t="shared" si="3"/>
        <v>20.325203252032519</v>
      </c>
      <c r="O14" s="239"/>
      <c r="P14" s="144"/>
    </row>
    <row r="15" spans="1:16" s="17" customFormat="1" ht="12.75" x14ac:dyDescent="0.2">
      <c r="A15" s="76" t="s">
        <v>52</v>
      </c>
      <c r="B15" s="145">
        <f t="shared" si="4"/>
        <v>1456</v>
      </c>
      <c r="C15" s="146"/>
      <c r="D15" s="147">
        <v>6</v>
      </c>
      <c r="E15" s="148">
        <f t="shared" si="0"/>
        <v>0.41208791208791212</v>
      </c>
      <c r="F15" s="146"/>
      <c r="G15" s="147">
        <v>170</v>
      </c>
      <c r="H15" s="148">
        <f t="shared" si="1"/>
        <v>11.675824175824175</v>
      </c>
      <c r="I15" s="146"/>
      <c r="J15" s="147">
        <v>1094</v>
      </c>
      <c r="K15" s="148">
        <f t="shared" si="2"/>
        <v>75.137362637362642</v>
      </c>
      <c r="L15" s="146"/>
      <c r="M15" s="147">
        <v>186</v>
      </c>
      <c r="N15" s="148">
        <f t="shared" si="3"/>
        <v>12.774725274725274</v>
      </c>
      <c r="O15" s="239"/>
      <c r="P15" s="144"/>
    </row>
    <row r="16" spans="1:16" s="17" customFormat="1" ht="12.75" x14ac:dyDescent="0.2">
      <c r="A16" s="76" t="s">
        <v>45</v>
      </c>
      <c r="B16" s="145">
        <f t="shared" si="4"/>
        <v>18</v>
      </c>
      <c r="C16" s="146"/>
      <c r="D16" s="143">
        <v>0</v>
      </c>
      <c r="E16" s="149">
        <f t="shared" si="0"/>
        <v>0</v>
      </c>
      <c r="F16" s="146"/>
      <c r="G16" s="147">
        <v>1</v>
      </c>
      <c r="H16" s="143">
        <f t="shared" si="1"/>
        <v>5.5555555555555554</v>
      </c>
      <c r="I16" s="146"/>
      <c r="J16" s="147">
        <v>13</v>
      </c>
      <c r="K16" s="148">
        <f t="shared" si="2"/>
        <v>72.222222222222214</v>
      </c>
      <c r="L16" s="146"/>
      <c r="M16" s="147">
        <v>4</v>
      </c>
      <c r="N16" s="148">
        <f t="shared" si="3"/>
        <v>22.222222222222221</v>
      </c>
      <c r="O16" s="239"/>
      <c r="P16" s="144"/>
    </row>
    <row r="17" spans="1:16" s="17" customFormat="1" ht="12.75" x14ac:dyDescent="0.2">
      <c r="A17" s="76" t="s">
        <v>38</v>
      </c>
      <c r="B17" s="145">
        <f t="shared" si="4"/>
        <v>87</v>
      </c>
      <c r="C17" s="146"/>
      <c r="D17" s="147">
        <v>0</v>
      </c>
      <c r="E17" s="143">
        <f t="shared" si="0"/>
        <v>0</v>
      </c>
      <c r="F17" s="146"/>
      <c r="G17" s="147">
        <v>0</v>
      </c>
      <c r="H17" s="148">
        <f t="shared" si="1"/>
        <v>0</v>
      </c>
      <c r="I17" s="146"/>
      <c r="J17" s="147">
        <v>75</v>
      </c>
      <c r="K17" s="148">
        <f t="shared" si="2"/>
        <v>86.206896551724128</v>
      </c>
      <c r="L17" s="146"/>
      <c r="M17" s="147">
        <v>12</v>
      </c>
      <c r="N17" s="148">
        <f t="shared" si="3"/>
        <v>13.793103448275861</v>
      </c>
      <c r="O17" s="239"/>
      <c r="P17" s="144"/>
    </row>
    <row r="18" spans="1:16" s="17" customFormat="1" ht="12.75" x14ac:dyDescent="0.2">
      <c r="A18" s="76" t="s">
        <v>37</v>
      </c>
      <c r="B18" s="145">
        <f t="shared" si="4"/>
        <v>9434</v>
      </c>
      <c r="C18" s="150"/>
      <c r="D18" s="147">
        <v>123</v>
      </c>
      <c r="E18" s="148">
        <f t="shared" si="0"/>
        <v>1.3037947848208606</v>
      </c>
      <c r="F18" s="151"/>
      <c r="G18" s="147">
        <v>664</v>
      </c>
      <c r="H18" s="148">
        <f t="shared" si="1"/>
        <v>7.0383718465126144</v>
      </c>
      <c r="I18" s="146"/>
      <c r="J18" s="147">
        <v>6669</v>
      </c>
      <c r="K18" s="148">
        <f t="shared" si="2"/>
        <v>70.691117235531053</v>
      </c>
      <c r="L18" s="146"/>
      <c r="M18" s="147">
        <v>1978</v>
      </c>
      <c r="N18" s="148">
        <f t="shared" si="3"/>
        <v>20.966716133135467</v>
      </c>
      <c r="O18" s="239"/>
      <c r="P18" s="144"/>
    </row>
    <row r="19" spans="1:16" s="17" customFormat="1" ht="12.75" x14ac:dyDescent="0.2">
      <c r="A19" s="76" t="s">
        <v>44</v>
      </c>
      <c r="B19" s="145">
        <f t="shared" si="4"/>
        <v>39212</v>
      </c>
      <c r="C19" s="146"/>
      <c r="D19" s="147">
        <v>804</v>
      </c>
      <c r="E19" s="148">
        <f t="shared" si="0"/>
        <v>2.0503927369172703</v>
      </c>
      <c r="F19" s="146"/>
      <c r="G19" s="147">
        <v>4203</v>
      </c>
      <c r="H19" s="148">
        <f t="shared" si="1"/>
        <v>10.718657553810058</v>
      </c>
      <c r="I19" s="146"/>
      <c r="J19" s="147">
        <v>28593</v>
      </c>
      <c r="K19" s="148">
        <f t="shared" si="2"/>
        <v>72.919004386412325</v>
      </c>
      <c r="L19" s="146"/>
      <c r="M19" s="147">
        <v>5612</v>
      </c>
      <c r="N19" s="148">
        <f t="shared" si="3"/>
        <v>14.311945322860348</v>
      </c>
      <c r="O19" s="239"/>
      <c r="P19" s="144"/>
    </row>
    <row r="20" spans="1:16" s="17" customFormat="1" ht="12.75" x14ac:dyDescent="0.2">
      <c r="A20" s="76" t="s">
        <v>51</v>
      </c>
      <c r="B20" s="145">
        <f t="shared" si="4"/>
        <v>89887</v>
      </c>
      <c r="C20" s="146"/>
      <c r="D20" s="147">
        <v>2804</v>
      </c>
      <c r="E20" s="148">
        <f t="shared" si="0"/>
        <v>3.119472226239612</v>
      </c>
      <c r="F20" s="146"/>
      <c r="G20" s="147">
        <v>9435</v>
      </c>
      <c r="H20" s="148">
        <f t="shared" si="1"/>
        <v>10.496512287650049</v>
      </c>
      <c r="I20" s="146"/>
      <c r="J20" s="147">
        <v>66674</v>
      </c>
      <c r="K20" s="148">
        <f t="shared" si="2"/>
        <v>74.17535349939368</v>
      </c>
      <c r="L20" s="146"/>
      <c r="M20" s="147">
        <v>10974</v>
      </c>
      <c r="N20" s="148">
        <f t="shared" si="3"/>
        <v>12.208661986716656</v>
      </c>
      <c r="O20" s="239"/>
      <c r="P20" s="144"/>
    </row>
    <row r="21" spans="1:16" s="17" customFormat="1" ht="12.75" x14ac:dyDescent="0.2">
      <c r="A21" s="76" t="s">
        <v>36</v>
      </c>
      <c r="B21" s="145">
        <f t="shared" si="4"/>
        <v>27269</v>
      </c>
      <c r="C21" s="146"/>
      <c r="D21" s="147">
        <v>191</v>
      </c>
      <c r="E21" s="148">
        <f t="shared" si="0"/>
        <v>0.70042905863801386</v>
      </c>
      <c r="F21" s="146"/>
      <c r="G21" s="147">
        <v>2388</v>
      </c>
      <c r="H21" s="148">
        <f t="shared" si="1"/>
        <v>8.7571968168983094</v>
      </c>
      <c r="I21" s="146"/>
      <c r="J21" s="147">
        <v>19602</v>
      </c>
      <c r="K21" s="148">
        <f t="shared" si="2"/>
        <v>71.883824122630088</v>
      </c>
      <c r="L21" s="146"/>
      <c r="M21" s="147">
        <v>5088</v>
      </c>
      <c r="N21" s="148">
        <f t="shared" si="3"/>
        <v>18.658550001833586</v>
      </c>
      <c r="O21" s="239"/>
      <c r="P21" s="144"/>
    </row>
    <row r="22" spans="1:16" s="17" customFormat="1" ht="12.75" x14ac:dyDescent="0.2">
      <c r="A22" s="76" t="s">
        <v>40</v>
      </c>
      <c r="B22" s="145">
        <f t="shared" si="4"/>
        <v>2982</v>
      </c>
      <c r="C22" s="146"/>
      <c r="D22" s="147">
        <v>44</v>
      </c>
      <c r="E22" s="148">
        <f t="shared" si="0"/>
        <v>1.4755197853789404</v>
      </c>
      <c r="F22" s="146"/>
      <c r="G22" s="147">
        <v>292</v>
      </c>
      <c r="H22" s="148">
        <f t="shared" si="1"/>
        <v>9.7920858484238753</v>
      </c>
      <c r="I22" s="146"/>
      <c r="J22" s="147">
        <v>2197</v>
      </c>
      <c r="K22" s="148">
        <f t="shared" si="2"/>
        <v>73.675385647216629</v>
      </c>
      <c r="L22" s="146"/>
      <c r="M22" s="147">
        <v>449</v>
      </c>
      <c r="N22" s="148">
        <f t="shared" si="3"/>
        <v>15.057008718980549</v>
      </c>
      <c r="O22" s="239"/>
      <c r="P22" s="144"/>
    </row>
    <row r="23" spans="1:16" s="17" customFormat="1" ht="12.75" x14ac:dyDescent="0.2">
      <c r="A23" s="76" t="s">
        <v>47</v>
      </c>
      <c r="B23" s="145">
        <f t="shared" si="4"/>
        <v>3173</v>
      </c>
      <c r="C23" s="146"/>
      <c r="D23" s="147">
        <v>67</v>
      </c>
      <c r="E23" s="148">
        <f t="shared" si="0"/>
        <v>2.1115663410022063</v>
      </c>
      <c r="F23" s="146"/>
      <c r="G23" s="147">
        <v>315</v>
      </c>
      <c r="H23" s="148">
        <f t="shared" si="1"/>
        <v>9.9275133942641034</v>
      </c>
      <c r="I23" s="146"/>
      <c r="J23" s="147">
        <v>2372</v>
      </c>
      <c r="K23" s="148">
        <f t="shared" si="2"/>
        <v>74.755751654585566</v>
      </c>
      <c r="L23" s="146"/>
      <c r="M23" s="147">
        <v>419</v>
      </c>
      <c r="N23" s="148">
        <f t="shared" si="3"/>
        <v>13.205168610148124</v>
      </c>
      <c r="O23" s="239"/>
      <c r="P23" s="144"/>
    </row>
    <row r="24" spans="1:16" s="17" customFormat="1" ht="12.75" x14ac:dyDescent="0.2">
      <c r="A24" s="76" t="s">
        <v>39</v>
      </c>
      <c r="B24" s="145">
        <f t="shared" si="4"/>
        <v>230</v>
      </c>
      <c r="C24" s="146"/>
      <c r="D24" s="143">
        <v>1</v>
      </c>
      <c r="E24" s="149">
        <f t="shared" si="0"/>
        <v>0.43478260869565216</v>
      </c>
      <c r="F24" s="146"/>
      <c r="G24" s="147">
        <v>16</v>
      </c>
      <c r="H24" s="148">
        <f t="shared" si="1"/>
        <v>6.9565217391304346</v>
      </c>
      <c r="I24" s="146"/>
      <c r="J24" s="147">
        <v>157</v>
      </c>
      <c r="K24" s="148">
        <f t="shared" si="2"/>
        <v>68.260869565217391</v>
      </c>
      <c r="L24" s="146"/>
      <c r="M24" s="147">
        <v>56</v>
      </c>
      <c r="N24" s="148">
        <f t="shared" si="3"/>
        <v>24.347826086956523</v>
      </c>
      <c r="O24" s="239"/>
      <c r="P24" s="144"/>
    </row>
    <row r="25" spans="1:16" s="17" customFormat="1" ht="12.75" x14ac:dyDescent="0.2">
      <c r="A25" s="76" t="s">
        <v>43</v>
      </c>
      <c r="B25" s="145">
        <f t="shared" si="4"/>
        <v>33076</v>
      </c>
      <c r="C25" s="146"/>
      <c r="D25" s="147">
        <v>608</v>
      </c>
      <c r="E25" s="148">
        <f t="shared" si="0"/>
        <v>1.8381908332325554</v>
      </c>
      <c r="F25" s="146"/>
      <c r="G25" s="147">
        <v>3481</v>
      </c>
      <c r="H25" s="148">
        <f t="shared" si="1"/>
        <v>10.524247188293627</v>
      </c>
      <c r="I25" s="146"/>
      <c r="J25" s="147">
        <v>24307</v>
      </c>
      <c r="K25" s="148">
        <f t="shared" si="2"/>
        <v>73.48832990688112</v>
      </c>
      <c r="L25" s="146"/>
      <c r="M25" s="147">
        <v>4680</v>
      </c>
      <c r="N25" s="148">
        <f t="shared" si="3"/>
        <v>14.149232071592696</v>
      </c>
      <c r="O25" s="239"/>
      <c r="P25" s="144"/>
    </row>
    <row r="26" spans="1:16" s="17" customFormat="1" ht="12.75" x14ac:dyDescent="0.2">
      <c r="A26" s="76" t="s">
        <v>53</v>
      </c>
      <c r="B26" s="145">
        <f t="shared" si="4"/>
        <v>5798</v>
      </c>
      <c r="C26" s="146"/>
      <c r="D26" s="147">
        <v>264</v>
      </c>
      <c r="E26" s="148">
        <f t="shared" si="0"/>
        <v>4.5532942393928941</v>
      </c>
      <c r="F26" s="146"/>
      <c r="G26" s="147">
        <v>547</v>
      </c>
      <c r="H26" s="148">
        <f t="shared" si="1"/>
        <v>9.4342876854087621</v>
      </c>
      <c r="I26" s="146"/>
      <c r="J26" s="147">
        <v>4142</v>
      </c>
      <c r="K26" s="148">
        <f t="shared" si="2"/>
        <v>71.438427043808204</v>
      </c>
      <c r="L26" s="146"/>
      <c r="M26" s="147">
        <v>845</v>
      </c>
      <c r="N26" s="148">
        <f t="shared" si="3"/>
        <v>14.573991031390134</v>
      </c>
      <c r="O26" s="239"/>
      <c r="P26" s="144"/>
    </row>
    <row r="27" spans="1:16" s="17" customFormat="1" ht="13.5" thickBot="1" x14ac:dyDescent="0.25">
      <c r="A27" s="78" t="s">
        <v>48</v>
      </c>
      <c r="B27" s="152">
        <f t="shared" si="4"/>
        <v>56258</v>
      </c>
      <c r="C27" s="153"/>
      <c r="D27" s="154">
        <v>837</v>
      </c>
      <c r="E27" s="155">
        <f t="shared" si="0"/>
        <v>1.4877884034270681</v>
      </c>
      <c r="F27" s="153"/>
      <c r="G27" s="154">
        <v>5934</v>
      </c>
      <c r="H27" s="155">
        <f t="shared" si="1"/>
        <v>10.54783319705642</v>
      </c>
      <c r="I27" s="153"/>
      <c r="J27" s="154">
        <v>41294</v>
      </c>
      <c r="K27" s="155">
        <f t="shared" si="2"/>
        <v>73.401116285683813</v>
      </c>
      <c r="L27" s="153"/>
      <c r="M27" s="154">
        <v>8193</v>
      </c>
      <c r="N27" s="155">
        <f t="shared" si="3"/>
        <v>14.563262113832701</v>
      </c>
      <c r="O27" s="239"/>
      <c r="P27" s="144"/>
    </row>
    <row r="28" spans="1:16" s="17" customFormat="1" ht="12.75" x14ac:dyDescent="0.2">
      <c r="A28" s="158" t="s">
        <v>95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9"/>
    </row>
    <row r="29" spans="1:16" s="17" customFormat="1" x14ac:dyDescent="0.25">
      <c r="A29" s="40" t="s">
        <v>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/>
    </row>
    <row r="30" spans="1:16" s="17" customFormat="1" x14ac:dyDescent="0.25">
      <c r="A30" s="40" t="s">
        <v>99</v>
      </c>
      <c r="B30" s="3"/>
      <c r="C30" s="3"/>
      <c r="D30" s="3"/>
      <c r="E30" s="3"/>
      <c r="F30" s="3"/>
      <c r="G30" s="3"/>
      <c r="H30" s="142"/>
      <c r="I30" s="3"/>
      <c r="J30" s="3"/>
      <c r="K30" s="3"/>
      <c r="L30" s="3"/>
      <c r="M30" s="3"/>
      <c r="N30" s="3"/>
      <c r="O30" s="9"/>
    </row>
    <row r="31" spans="1:16" s="17" customFormat="1" ht="12.75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</sheetData>
  <mergeCells count="7">
    <mergeCell ref="B5:B7"/>
    <mergeCell ref="C5:N5"/>
    <mergeCell ref="A5:A7"/>
    <mergeCell ref="D6:E6"/>
    <mergeCell ref="G6:H6"/>
    <mergeCell ref="J6:K6"/>
    <mergeCell ref="M6:N6"/>
  </mergeCells>
  <phoneticPr fontId="25" type="noConversion"/>
  <pageMargins left="0.70866141732283472" right="0.70866141732283472" top="0.74803149606299213" bottom="0.74803149606299213" header="0.31496062992125984" footer="0.31496062992125984"/>
  <pageSetup scale="88" orientation="landscape"/>
  <headerFooter alignWithMargins="0"/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110" zoomScaleNormal="110" workbookViewId="0">
      <selection activeCell="A4" sqref="A4"/>
    </sheetView>
  </sheetViews>
  <sheetFormatPr baseColWidth="10" defaultRowHeight="15" x14ac:dyDescent="0.25"/>
  <cols>
    <col min="1" max="1" width="28" style="3" customWidth="1"/>
    <col min="2" max="2" width="13.7109375" style="3" bestFit="1" customWidth="1"/>
    <col min="3" max="3" width="1.85546875" style="3" customWidth="1"/>
    <col min="4" max="4" width="12" style="3" bestFit="1" customWidth="1"/>
    <col min="5" max="5" width="10.85546875" style="3" customWidth="1"/>
    <col min="6" max="6" width="1.85546875" style="3" customWidth="1"/>
    <col min="7" max="7" width="12" style="3" bestFit="1" customWidth="1"/>
    <col min="8" max="8" width="10.85546875" style="3" customWidth="1"/>
    <col min="9" max="9" width="1.42578125" style="3" customWidth="1"/>
    <col min="10" max="10" width="10.85546875" style="3" customWidth="1"/>
    <col min="11" max="11" width="11.42578125" style="3" bestFit="1" customWidth="1"/>
    <col min="12" max="12" width="1.42578125" style="3" customWidth="1"/>
    <col min="13" max="15" width="10.85546875" style="3" customWidth="1"/>
  </cols>
  <sheetData>
    <row r="1" spans="1:16" s="17" customFormat="1" ht="15" customHeight="1" x14ac:dyDescent="0.2">
      <c r="A1" s="91" t="s">
        <v>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"/>
      <c r="P1" s="9"/>
    </row>
    <row r="2" spans="1:16" s="17" customFormat="1" ht="15" customHeight="1" x14ac:dyDescent="0.2">
      <c r="A2" s="91" t="s">
        <v>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"/>
      <c r="P2" s="9"/>
    </row>
    <row r="3" spans="1:16" s="17" customFormat="1" ht="15" customHeight="1" x14ac:dyDescent="0.2">
      <c r="A3" s="93">
        <v>2015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"/>
      <c r="P3" s="9"/>
    </row>
    <row r="4" spans="1:16" s="17" customFormat="1" ht="15" customHeight="1" thickBot="1" x14ac:dyDescent="0.25">
      <c r="A4" s="94"/>
      <c r="B4" s="94"/>
      <c r="C4" s="94"/>
      <c r="D4" s="94"/>
      <c r="E4" s="94"/>
      <c r="F4" s="94"/>
      <c r="G4" s="94"/>
      <c r="H4" s="94"/>
      <c r="I4" s="95"/>
      <c r="J4" s="94"/>
      <c r="K4" s="94"/>
      <c r="L4" s="94"/>
      <c r="M4" s="94"/>
      <c r="N4" s="94"/>
      <c r="O4" s="9"/>
      <c r="P4" s="9"/>
    </row>
    <row r="5" spans="1:16" s="17" customFormat="1" ht="15" customHeight="1" x14ac:dyDescent="0.2">
      <c r="A5" s="231" t="s">
        <v>31</v>
      </c>
      <c r="B5" s="233" t="s">
        <v>9</v>
      </c>
      <c r="C5" s="96"/>
      <c r="D5" s="235" t="s">
        <v>66</v>
      </c>
      <c r="E5" s="235"/>
      <c r="F5" s="97"/>
      <c r="G5" s="230" t="s">
        <v>10</v>
      </c>
      <c r="H5" s="230"/>
      <c r="I5" s="98"/>
      <c r="J5" s="236" t="s">
        <v>11</v>
      </c>
      <c r="K5" s="236"/>
      <c r="L5" s="99"/>
      <c r="M5" s="230" t="s">
        <v>12</v>
      </c>
      <c r="N5" s="230"/>
      <c r="O5" s="9"/>
      <c r="P5" s="9"/>
    </row>
    <row r="6" spans="1:16" s="17" customFormat="1" ht="15" customHeight="1" thickBot="1" x14ac:dyDescent="0.25">
      <c r="A6" s="232"/>
      <c r="B6" s="234"/>
      <c r="C6" s="100"/>
      <c r="D6" s="101" t="s">
        <v>35</v>
      </c>
      <c r="E6" s="101" t="s">
        <v>61</v>
      </c>
      <c r="F6" s="101"/>
      <c r="G6" s="101" t="s">
        <v>32</v>
      </c>
      <c r="H6" s="101" t="s">
        <v>61</v>
      </c>
      <c r="I6" s="102"/>
      <c r="J6" s="101" t="s">
        <v>32</v>
      </c>
      <c r="K6" s="103" t="s">
        <v>61</v>
      </c>
      <c r="L6" s="103"/>
      <c r="M6" s="101" t="s">
        <v>32</v>
      </c>
      <c r="N6" s="104" t="s">
        <v>61</v>
      </c>
      <c r="O6" s="9"/>
      <c r="P6" s="9"/>
    </row>
    <row r="7" spans="1:16" s="82" customFormat="1" ht="12.75" x14ac:dyDescent="0.2">
      <c r="A7" s="105" t="s">
        <v>35</v>
      </c>
      <c r="B7" s="106">
        <f>SUM(B9:B26)</f>
        <v>1750222</v>
      </c>
      <c r="C7" s="107"/>
      <c r="D7" s="107">
        <f>SUM(D9:D26)</f>
        <v>379058</v>
      </c>
      <c r="E7" s="108">
        <f>D7/$B7*100</f>
        <v>21.657709707682795</v>
      </c>
      <c r="F7" s="109"/>
      <c r="G7" s="107">
        <f>SUM(G9:G26)</f>
        <v>1132624</v>
      </c>
      <c r="H7" s="108">
        <f>G7/$B7*100</f>
        <v>64.713162101721949</v>
      </c>
      <c r="I7" s="110"/>
      <c r="J7" s="107">
        <f>SUM(J9:J26)</f>
        <v>156470</v>
      </c>
      <c r="K7" s="108">
        <f>J7/$B7*100</f>
        <v>8.9400087531753112</v>
      </c>
      <c r="L7" s="111"/>
      <c r="M7" s="107">
        <f>SUM(M9:M26)</f>
        <v>82070</v>
      </c>
      <c r="N7" s="108">
        <f>M7/$B7*100</f>
        <v>4.6891194374199383</v>
      </c>
      <c r="O7" s="73"/>
    </row>
    <row r="8" spans="1:16" s="82" customFormat="1" ht="12.75" x14ac:dyDescent="0.2">
      <c r="A8" s="105"/>
      <c r="B8" s="106"/>
      <c r="C8" s="112"/>
      <c r="D8" s="112"/>
      <c r="E8" s="108"/>
      <c r="F8" s="109"/>
      <c r="G8" s="106"/>
      <c r="H8" s="108"/>
      <c r="I8" s="111"/>
      <c r="J8" s="112"/>
      <c r="K8" s="108"/>
      <c r="L8" s="111"/>
      <c r="M8" s="106"/>
      <c r="N8" s="108"/>
      <c r="O8" s="73"/>
    </row>
    <row r="9" spans="1:16" s="17" customFormat="1" ht="12.75" x14ac:dyDescent="0.2">
      <c r="A9" s="113" t="s">
        <v>50</v>
      </c>
      <c r="B9" s="114">
        <f>D9+G9+J9+M9</f>
        <v>42200</v>
      </c>
      <c r="C9" s="115"/>
      <c r="D9" s="115">
        <v>12939</v>
      </c>
      <c r="E9" s="116">
        <f t="shared" ref="E9:E26" si="0">D9/$B9*100</f>
        <v>30.661137440758296</v>
      </c>
      <c r="F9" s="117"/>
      <c r="G9" s="115">
        <v>22355</v>
      </c>
      <c r="H9" s="116">
        <f t="shared" ref="H9:H26" si="1">G9/$B9*100</f>
        <v>52.973933649289094</v>
      </c>
      <c r="I9" s="118"/>
      <c r="J9" s="115">
        <v>5131</v>
      </c>
      <c r="K9" s="116">
        <f t="shared" ref="K9:K26" si="2">J9/$B9*100</f>
        <v>12.158767772511849</v>
      </c>
      <c r="L9" s="118"/>
      <c r="M9" s="114">
        <v>1775</v>
      </c>
      <c r="N9" s="116">
        <f t="shared" ref="N9:N26" si="3">M9/$B9*100</f>
        <v>4.2061611374407581</v>
      </c>
      <c r="O9" s="9"/>
    </row>
    <row r="10" spans="1:16" s="17" customFormat="1" ht="12.75" x14ac:dyDescent="0.2">
      <c r="A10" s="113" t="s">
        <v>49</v>
      </c>
      <c r="B10" s="114">
        <f t="shared" ref="B10:B26" si="4">D10+G10+J10+M10</f>
        <v>36333</v>
      </c>
      <c r="C10" s="115"/>
      <c r="D10" s="115">
        <v>9120</v>
      </c>
      <c r="E10" s="116">
        <f t="shared" si="0"/>
        <v>25.101147716951534</v>
      </c>
      <c r="F10" s="117"/>
      <c r="G10" s="115">
        <v>24045</v>
      </c>
      <c r="H10" s="116">
        <f t="shared" si="1"/>
        <v>66.179506234002147</v>
      </c>
      <c r="I10" s="118"/>
      <c r="J10" s="115">
        <v>2475</v>
      </c>
      <c r="K10" s="116">
        <f t="shared" si="2"/>
        <v>6.8119891008174394</v>
      </c>
      <c r="L10" s="118"/>
      <c r="M10" s="114">
        <v>693</v>
      </c>
      <c r="N10" s="116">
        <f t="shared" si="3"/>
        <v>1.9073569482288828</v>
      </c>
      <c r="O10" s="9"/>
    </row>
    <row r="11" spans="1:16" s="17" customFormat="1" ht="12.75" x14ac:dyDescent="0.2">
      <c r="A11" s="119" t="s">
        <v>41</v>
      </c>
      <c r="B11" s="120">
        <f t="shared" si="4"/>
        <v>1677</v>
      </c>
      <c r="C11" s="121"/>
      <c r="D11" s="121">
        <v>625</v>
      </c>
      <c r="E11" s="116">
        <f t="shared" si="0"/>
        <v>37.268932617769828</v>
      </c>
      <c r="F11" s="122"/>
      <c r="G11" s="121">
        <v>929</v>
      </c>
      <c r="H11" s="116">
        <f t="shared" si="1"/>
        <v>55.396541443053074</v>
      </c>
      <c r="I11" s="92"/>
      <c r="J11" s="121">
        <v>56</v>
      </c>
      <c r="K11" s="116">
        <f t="shared" si="2"/>
        <v>3.3392963625521763</v>
      </c>
      <c r="L11" s="92"/>
      <c r="M11" s="120">
        <v>67</v>
      </c>
      <c r="N11" s="116">
        <f t="shared" si="3"/>
        <v>3.9952295766249257</v>
      </c>
      <c r="O11" s="9"/>
    </row>
    <row r="12" spans="1:16" s="17" customFormat="1" ht="12.75" x14ac:dyDescent="0.2">
      <c r="A12" s="113" t="s">
        <v>42</v>
      </c>
      <c r="B12" s="114">
        <f t="shared" si="4"/>
        <v>111462</v>
      </c>
      <c r="C12" s="115"/>
      <c r="D12" s="115">
        <v>16533</v>
      </c>
      <c r="E12" s="116">
        <f t="shared" si="0"/>
        <v>14.832857834957206</v>
      </c>
      <c r="F12" s="117"/>
      <c r="G12" s="115">
        <v>81766</v>
      </c>
      <c r="H12" s="116">
        <f t="shared" si="1"/>
        <v>73.357736268862922</v>
      </c>
      <c r="I12" s="118"/>
      <c r="J12" s="115">
        <v>9466</v>
      </c>
      <c r="K12" s="116">
        <f t="shared" si="2"/>
        <v>8.4925804309989061</v>
      </c>
      <c r="L12" s="118"/>
      <c r="M12" s="114">
        <v>3697</v>
      </c>
      <c r="N12" s="116">
        <f t="shared" si="3"/>
        <v>3.3168254651809588</v>
      </c>
      <c r="O12" s="9"/>
    </row>
    <row r="13" spans="1:16" s="17" customFormat="1" ht="12.75" x14ac:dyDescent="0.2">
      <c r="A13" s="113" t="s">
        <v>46</v>
      </c>
      <c r="B13" s="114">
        <f t="shared" si="4"/>
        <v>605</v>
      </c>
      <c r="C13" s="115"/>
      <c r="D13" s="115">
        <v>68</v>
      </c>
      <c r="E13" s="116">
        <f t="shared" si="0"/>
        <v>11.239669421487603</v>
      </c>
      <c r="F13" s="117"/>
      <c r="G13" s="115">
        <v>445</v>
      </c>
      <c r="H13" s="116">
        <f t="shared" si="1"/>
        <v>73.553719008264466</v>
      </c>
      <c r="I13" s="118"/>
      <c r="J13" s="115">
        <v>63</v>
      </c>
      <c r="K13" s="116">
        <f t="shared" si="2"/>
        <v>10.413223140495868</v>
      </c>
      <c r="L13" s="118"/>
      <c r="M13" s="114">
        <v>29</v>
      </c>
      <c r="N13" s="116">
        <f t="shared" si="3"/>
        <v>4.7933884297520661</v>
      </c>
      <c r="O13" s="9"/>
    </row>
    <row r="14" spans="1:16" s="17" customFormat="1" ht="12.75" x14ac:dyDescent="0.2">
      <c r="A14" s="113" t="s">
        <v>52</v>
      </c>
      <c r="B14" s="114">
        <f t="shared" si="4"/>
        <v>11544</v>
      </c>
      <c r="C14" s="115"/>
      <c r="D14" s="115">
        <v>1778</v>
      </c>
      <c r="E14" s="116">
        <f t="shared" si="0"/>
        <v>15.401940401940402</v>
      </c>
      <c r="F14" s="117"/>
      <c r="G14" s="115">
        <v>8924</v>
      </c>
      <c r="H14" s="116">
        <f t="shared" si="1"/>
        <v>77.304227304227297</v>
      </c>
      <c r="I14" s="118"/>
      <c r="J14" s="115">
        <v>685</v>
      </c>
      <c r="K14" s="116">
        <f t="shared" si="2"/>
        <v>5.9338184338184341</v>
      </c>
      <c r="L14" s="118"/>
      <c r="M14" s="114">
        <v>157</v>
      </c>
      <c r="N14" s="116">
        <f t="shared" si="3"/>
        <v>1.36001386001386</v>
      </c>
      <c r="O14" s="9"/>
    </row>
    <row r="15" spans="1:16" s="17" customFormat="1" ht="12.75" x14ac:dyDescent="0.2">
      <c r="A15" s="113" t="s">
        <v>45</v>
      </c>
      <c r="B15" s="114">
        <f t="shared" si="4"/>
        <v>127</v>
      </c>
      <c r="C15" s="115"/>
      <c r="D15" s="115">
        <v>37</v>
      </c>
      <c r="E15" s="116">
        <f t="shared" si="0"/>
        <v>29.133858267716533</v>
      </c>
      <c r="F15" s="117"/>
      <c r="G15" s="115">
        <v>86</v>
      </c>
      <c r="H15" s="116">
        <f t="shared" si="1"/>
        <v>67.716535433070874</v>
      </c>
      <c r="I15" s="118"/>
      <c r="J15" s="115">
        <v>3</v>
      </c>
      <c r="K15" s="116">
        <f t="shared" si="2"/>
        <v>2.3622047244094486</v>
      </c>
      <c r="L15" s="118"/>
      <c r="M15" s="114">
        <v>1</v>
      </c>
      <c r="N15" s="116">
        <f t="shared" si="3"/>
        <v>0.78740157480314954</v>
      </c>
      <c r="O15" s="9"/>
    </row>
    <row r="16" spans="1:16" s="17" customFormat="1" ht="12.75" x14ac:dyDescent="0.2">
      <c r="A16" s="113" t="s">
        <v>38</v>
      </c>
      <c r="B16" s="114">
        <f t="shared" si="4"/>
        <v>1469</v>
      </c>
      <c r="C16" s="115"/>
      <c r="D16" s="115">
        <v>215</v>
      </c>
      <c r="E16" s="116">
        <f t="shared" si="0"/>
        <v>14.635806671204902</v>
      </c>
      <c r="F16" s="117"/>
      <c r="G16" s="115">
        <v>1170</v>
      </c>
      <c r="H16" s="116">
        <f t="shared" si="1"/>
        <v>79.646017699115049</v>
      </c>
      <c r="I16" s="118"/>
      <c r="J16" s="115">
        <v>66</v>
      </c>
      <c r="K16" s="116">
        <f t="shared" si="2"/>
        <v>4.4928522804629001</v>
      </c>
      <c r="L16" s="118"/>
      <c r="M16" s="114">
        <v>18</v>
      </c>
      <c r="N16" s="116">
        <f t="shared" si="3"/>
        <v>1.2253233492171545</v>
      </c>
      <c r="O16" s="9"/>
    </row>
    <row r="17" spans="1:15" s="17" customFormat="1" ht="12.75" x14ac:dyDescent="0.2">
      <c r="A17" s="113" t="s">
        <v>37</v>
      </c>
      <c r="B17" s="114">
        <f t="shared" si="4"/>
        <v>136325</v>
      </c>
      <c r="C17" s="115"/>
      <c r="D17" s="115">
        <v>36723</v>
      </c>
      <c r="E17" s="116">
        <f t="shared" si="0"/>
        <v>26.937832385842654</v>
      </c>
      <c r="F17" s="117"/>
      <c r="G17" s="115">
        <v>88525</v>
      </c>
      <c r="H17" s="116">
        <f t="shared" si="1"/>
        <v>64.936732074087658</v>
      </c>
      <c r="I17" s="118"/>
      <c r="J17" s="115">
        <v>6701</v>
      </c>
      <c r="K17" s="116">
        <f t="shared" si="2"/>
        <v>4.9154593801577118</v>
      </c>
      <c r="L17" s="118"/>
      <c r="M17" s="114">
        <v>4376</v>
      </c>
      <c r="N17" s="116">
        <f t="shared" si="3"/>
        <v>3.2099761599119749</v>
      </c>
      <c r="O17" s="9"/>
    </row>
    <row r="18" spans="1:15" s="17" customFormat="1" ht="12.75" x14ac:dyDescent="0.2">
      <c r="A18" s="113" t="s">
        <v>44</v>
      </c>
      <c r="B18" s="114">
        <f t="shared" si="4"/>
        <v>189958</v>
      </c>
      <c r="C18" s="115"/>
      <c r="D18" s="115">
        <v>41435</v>
      </c>
      <c r="E18" s="116">
        <f t="shared" si="0"/>
        <v>21.81271649522526</v>
      </c>
      <c r="F18" s="117"/>
      <c r="G18" s="115">
        <v>128280</v>
      </c>
      <c r="H18" s="116">
        <f t="shared" si="1"/>
        <v>67.53071731645943</v>
      </c>
      <c r="I18" s="118"/>
      <c r="J18" s="115">
        <v>15143</v>
      </c>
      <c r="K18" s="116">
        <f t="shared" si="2"/>
        <v>7.9717621790079907</v>
      </c>
      <c r="L18" s="118"/>
      <c r="M18" s="114">
        <v>5100</v>
      </c>
      <c r="N18" s="116">
        <f t="shared" si="3"/>
        <v>2.6848040093073204</v>
      </c>
      <c r="O18" s="9"/>
    </row>
    <row r="19" spans="1:15" s="17" customFormat="1" ht="12.75" x14ac:dyDescent="0.2">
      <c r="A19" s="113" t="s">
        <v>51</v>
      </c>
      <c r="B19" s="114">
        <f t="shared" si="4"/>
        <v>401821</v>
      </c>
      <c r="C19" s="115"/>
      <c r="D19" s="115">
        <v>101750</v>
      </c>
      <c r="E19" s="116">
        <f t="shared" si="0"/>
        <v>25.322220590760562</v>
      </c>
      <c r="F19" s="117"/>
      <c r="G19" s="115">
        <v>249856</v>
      </c>
      <c r="H19" s="116">
        <f t="shared" si="1"/>
        <v>62.180921355528952</v>
      </c>
      <c r="I19" s="118"/>
      <c r="J19" s="115">
        <v>36009</v>
      </c>
      <c r="K19" s="116">
        <f t="shared" si="2"/>
        <v>8.9614529852844917</v>
      </c>
      <c r="L19" s="118"/>
      <c r="M19" s="114">
        <v>14206</v>
      </c>
      <c r="N19" s="116">
        <f t="shared" si="3"/>
        <v>3.5354050684259906</v>
      </c>
      <c r="O19" s="9"/>
    </row>
    <row r="20" spans="1:15" s="17" customFormat="1" ht="12.75" x14ac:dyDescent="0.2">
      <c r="A20" s="113" t="s">
        <v>36</v>
      </c>
      <c r="B20" s="114">
        <f t="shared" si="4"/>
        <v>275538</v>
      </c>
      <c r="C20" s="115"/>
      <c r="D20" s="115">
        <v>60682</v>
      </c>
      <c r="E20" s="116">
        <f t="shared" si="0"/>
        <v>22.023096632769345</v>
      </c>
      <c r="F20" s="117"/>
      <c r="G20" s="115">
        <v>179415</v>
      </c>
      <c r="H20" s="116">
        <f t="shared" si="1"/>
        <v>65.114430677438321</v>
      </c>
      <c r="I20" s="118"/>
      <c r="J20" s="115">
        <v>21927</v>
      </c>
      <c r="K20" s="116">
        <f t="shared" si="2"/>
        <v>7.95788602660976</v>
      </c>
      <c r="L20" s="118"/>
      <c r="M20" s="114">
        <v>13514</v>
      </c>
      <c r="N20" s="116">
        <f t="shared" si="3"/>
        <v>4.9045866631825739</v>
      </c>
      <c r="O20" s="9"/>
    </row>
    <row r="21" spans="1:15" s="17" customFormat="1" ht="12.75" x14ac:dyDescent="0.2">
      <c r="A21" s="113" t="s">
        <v>40</v>
      </c>
      <c r="B21" s="114">
        <f t="shared" si="4"/>
        <v>8364</v>
      </c>
      <c r="C21" s="115"/>
      <c r="D21" s="115">
        <v>2352</v>
      </c>
      <c r="E21" s="116">
        <f t="shared" si="0"/>
        <v>28.120516499282637</v>
      </c>
      <c r="F21" s="117"/>
      <c r="G21" s="115">
        <v>5122</v>
      </c>
      <c r="H21" s="116">
        <f t="shared" si="1"/>
        <v>61.238641798182691</v>
      </c>
      <c r="I21" s="118"/>
      <c r="J21" s="115">
        <v>726</v>
      </c>
      <c r="K21" s="116">
        <f t="shared" si="2"/>
        <v>8.6800573888091836</v>
      </c>
      <c r="L21" s="118"/>
      <c r="M21" s="114">
        <v>164</v>
      </c>
      <c r="N21" s="116">
        <f t="shared" si="3"/>
        <v>1.9607843137254901</v>
      </c>
      <c r="O21" s="9"/>
    </row>
    <row r="22" spans="1:15" s="17" customFormat="1" ht="12.75" x14ac:dyDescent="0.2">
      <c r="A22" s="113" t="s">
        <v>47</v>
      </c>
      <c r="B22" s="114">
        <f t="shared" si="4"/>
        <v>14087</v>
      </c>
      <c r="C22" s="115"/>
      <c r="D22" s="115">
        <v>3658</v>
      </c>
      <c r="E22" s="116">
        <f t="shared" si="0"/>
        <v>25.967203804926527</v>
      </c>
      <c r="F22" s="117"/>
      <c r="G22" s="115">
        <v>9128</v>
      </c>
      <c r="H22" s="116">
        <f t="shared" si="1"/>
        <v>64.79733087243558</v>
      </c>
      <c r="I22" s="118"/>
      <c r="J22" s="115">
        <v>860</v>
      </c>
      <c r="K22" s="116">
        <f t="shared" si="2"/>
        <v>6.1049194292610212</v>
      </c>
      <c r="L22" s="118"/>
      <c r="M22" s="114">
        <v>441</v>
      </c>
      <c r="N22" s="116">
        <f t="shared" si="3"/>
        <v>3.1305458933768722</v>
      </c>
      <c r="O22" s="9"/>
    </row>
    <row r="23" spans="1:15" s="17" customFormat="1" ht="12.75" x14ac:dyDescent="0.2">
      <c r="A23" s="113" t="s">
        <v>39</v>
      </c>
      <c r="B23" s="114">
        <f t="shared" si="4"/>
        <v>1300</v>
      </c>
      <c r="C23" s="115"/>
      <c r="D23" s="115">
        <v>169</v>
      </c>
      <c r="E23" s="116">
        <f t="shared" si="0"/>
        <v>13</v>
      </c>
      <c r="F23" s="117"/>
      <c r="G23" s="115">
        <v>888</v>
      </c>
      <c r="H23" s="116">
        <f t="shared" si="1"/>
        <v>68.307692307692307</v>
      </c>
      <c r="I23" s="118"/>
      <c r="J23" s="115">
        <v>171</v>
      </c>
      <c r="K23" s="116">
        <f t="shared" si="2"/>
        <v>13.153846153846155</v>
      </c>
      <c r="L23" s="118"/>
      <c r="M23" s="114">
        <v>72</v>
      </c>
      <c r="N23" s="116">
        <f t="shared" si="3"/>
        <v>5.5384615384615383</v>
      </c>
      <c r="O23" s="9"/>
    </row>
    <row r="24" spans="1:15" s="17" customFormat="1" ht="12.75" x14ac:dyDescent="0.2">
      <c r="A24" s="113" t="s">
        <v>43</v>
      </c>
      <c r="B24" s="114">
        <f t="shared" si="4"/>
        <v>91228</v>
      </c>
      <c r="C24" s="115"/>
      <c r="D24" s="115">
        <v>17943</v>
      </c>
      <c r="E24" s="116">
        <f t="shared" si="0"/>
        <v>19.668303591002761</v>
      </c>
      <c r="F24" s="117"/>
      <c r="G24" s="115">
        <v>55569</v>
      </c>
      <c r="H24" s="116">
        <f t="shared" si="1"/>
        <v>60.912219932476873</v>
      </c>
      <c r="I24" s="118"/>
      <c r="J24" s="115">
        <v>13687</v>
      </c>
      <c r="K24" s="116">
        <f t="shared" si="2"/>
        <v>15.003069233130178</v>
      </c>
      <c r="L24" s="118"/>
      <c r="M24" s="114">
        <v>4029</v>
      </c>
      <c r="N24" s="116">
        <f t="shared" si="3"/>
        <v>4.4164072433901875</v>
      </c>
      <c r="O24" s="9"/>
    </row>
    <row r="25" spans="1:15" s="17" customFormat="1" ht="12.75" x14ac:dyDescent="0.2">
      <c r="A25" s="113" t="s">
        <v>53</v>
      </c>
      <c r="B25" s="114">
        <f t="shared" si="4"/>
        <v>18205</v>
      </c>
      <c r="C25" s="115"/>
      <c r="D25" s="115">
        <v>4892</v>
      </c>
      <c r="E25" s="116">
        <f t="shared" si="0"/>
        <v>26.871738533369953</v>
      </c>
      <c r="F25" s="117"/>
      <c r="G25" s="115">
        <v>10365</v>
      </c>
      <c r="H25" s="116">
        <f t="shared" si="1"/>
        <v>56.934907992309803</v>
      </c>
      <c r="I25" s="118"/>
      <c r="J25" s="115">
        <v>2269</v>
      </c>
      <c r="K25" s="116">
        <f t="shared" si="2"/>
        <v>12.463608898654217</v>
      </c>
      <c r="L25" s="118"/>
      <c r="M25" s="114">
        <v>679</v>
      </c>
      <c r="N25" s="116">
        <f t="shared" si="3"/>
        <v>3.7297445756660261</v>
      </c>
      <c r="O25" s="9"/>
    </row>
    <row r="26" spans="1:15" s="17" customFormat="1" ht="13.5" thickBot="1" x14ac:dyDescent="0.25">
      <c r="A26" s="123" t="s">
        <v>48</v>
      </c>
      <c r="B26" s="124">
        <f t="shared" si="4"/>
        <v>407979</v>
      </c>
      <c r="C26" s="125"/>
      <c r="D26" s="125">
        <v>68139</v>
      </c>
      <c r="E26" s="116">
        <f t="shared" si="0"/>
        <v>16.70159493503342</v>
      </c>
      <c r="F26" s="126"/>
      <c r="G26" s="125">
        <v>265756</v>
      </c>
      <c r="H26" s="116">
        <f t="shared" si="1"/>
        <v>65.139627284737699</v>
      </c>
      <c r="I26" s="127"/>
      <c r="J26" s="125">
        <v>41032</v>
      </c>
      <c r="K26" s="116">
        <f t="shared" si="2"/>
        <v>10.05738040438356</v>
      </c>
      <c r="L26" s="127"/>
      <c r="M26" s="124">
        <v>33052</v>
      </c>
      <c r="N26" s="116">
        <f t="shared" si="3"/>
        <v>8.101397375845325</v>
      </c>
      <c r="O26" s="9"/>
    </row>
    <row r="27" spans="1:15" s="66" customFormat="1" ht="11.25" customHeight="1" x14ac:dyDescent="0.15">
      <c r="A27" s="158" t="s">
        <v>95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65"/>
    </row>
    <row r="28" spans="1:15" s="66" customFormat="1" ht="12.75" x14ac:dyDescent="0.2">
      <c r="A28" s="128" t="s">
        <v>5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65"/>
    </row>
    <row r="29" spans="1:15" s="66" customFormat="1" ht="12.75" x14ac:dyDescent="0.2">
      <c r="A29" s="156" t="s">
        <v>100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65"/>
    </row>
    <row r="30" spans="1:15" s="66" customFormat="1" ht="12.75" x14ac:dyDescent="0.2">
      <c r="A30" s="129" t="s">
        <v>13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65"/>
    </row>
    <row r="31" spans="1:15" s="66" customFormat="1" ht="12.75" x14ac:dyDescent="0.2">
      <c r="A31" s="129" t="s">
        <v>14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65"/>
    </row>
    <row r="32" spans="1:15" x14ac:dyDescent="0.25">
      <c r="A32" s="129" t="s">
        <v>15</v>
      </c>
      <c r="B32" s="118"/>
      <c r="C32" s="118"/>
      <c r="D32" s="118"/>
      <c r="E32" s="118"/>
      <c r="F32" s="118"/>
      <c r="G32" s="118"/>
      <c r="H32" s="114"/>
      <c r="I32" s="118"/>
      <c r="J32" s="118"/>
      <c r="K32" s="118"/>
      <c r="L32" s="118"/>
      <c r="M32" s="118"/>
      <c r="N32" s="118"/>
    </row>
  </sheetData>
  <mergeCells count="6">
    <mergeCell ref="M5:N5"/>
    <mergeCell ref="A5:A6"/>
    <mergeCell ref="B5:B6"/>
    <mergeCell ref="D5:E5"/>
    <mergeCell ref="G5:H5"/>
    <mergeCell ref="J5:K5"/>
  </mergeCells>
  <phoneticPr fontId="25" type="noConversion"/>
  <pageMargins left="0.70866141732283472" right="0.70866141732283472" top="0.74803149606299213" bottom="0.74803149606299213" header="0.31496062992125984" footer="0.31496062992125984"/>
  <pageSetup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 Oto-mangue</vt:lpstr>
      <vt:lpstr>C1A. HLI 2000-2010</vt:lpstr>
      <vt:lpstr>C1B. HLI 2010-2015</vt:lpstr>
      <vt:lpstr>C2.EDAD Y SEXO</vt:lpstr>
      <vt:lpstr>C3. Condicion de habla española</vt:lpstr>
      <vt:lpstr>C4. Asistencia escolar</vt:lpstr>
      <vt:lpstr>C5. Alfabetismo</vt:lpstr>
      <vt:lpstr>C6. Instruccion basica</vt:lpstr>
      <vt:lpstr>C7. Niveles de instrucción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|</dc:creator>
  <cp:lastModifiedBy>Oscar Zamora Alarcón</cp:lastModifiedBy>
  <cp:lastPrinted>2010-05-25T18:35:23Z</cp:lastPrinted>
  <dcterms:created xsi:type="dcterms:W3CDTF">2010-03-09T15:31:48Z</dcterms:created>
  <dcterms:modified xsi:type="dcterms:W3CDTF">2016-12-19T20:12:48Z</dcterms:modified>
</cp:coreProperties>
</file>