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0" yWindow="135" windowWidth="12135" windowHeight="10575" tabRatio="1000" activeTab="1"/>
  </bookViews>
  <sheets>
    <sheet name="1.Akateko" sheetId="35" r:id="rId1"/>
    <sheet name="2. amuzgo" sheetId="36" r:id="rId2"/>
    <sheet name="3.Awakateko" sheetId="33" r:id="rId3"/>
    <sheet name="4. ayapaneco" sheetId="34" r:id="rId4"/>
    <sheet name="5.cora" sheetId="11" r:id="rId5"/>
    <sheet name="6.cucapá" sheetId="15" r:id="rId6"/>
    <sheet name="7. cuicateco" sheetId="37" r:id="rId7"/>
    <sheet name="8.chatino" sheetId="38" r:id="rId8"/>
    <sheet name="9.chichimeco jonaz" sheetId="32" r:id="rId9"/>
    <sheet name="10.chinanteco" sheetId="24" r:id="rId10"/>
    <sheet name="11. chocholteco" sheetId="39" r:id="rId11"/>
    <sheet name="12. chontal de Oaxaca" sheetId="46" r:id="rId12"/>
    <sheet name="13.chontal de Tabasco" sheetId="40" r:id="rId13"/>
    <sheet name="14.Chuj" sheetId="41" r:id="rId14"/>
    <sheet name="15. ch'ol" sheetId="42" r:id="rId15"/>
    <sheet name="16.guarijío" sheetId="8" r:id="rId16"/>
    <sheet name="17.huasteco" sheetId="43" r:id="rId17"/>
    <sheet name="18.huave" sheetId="47" r:id="rId18"/>
    <sheet name="19.huichol" sheetId="12" r:id="rId19"/>
    <sheet name="20. ixcateco" sheetId="44" r:id="rId20"/>
    <sheet name="21.Ixil" sheetId="48" r:id="rId21"/>
    <sheet name="22. Jakalteko" sheetId="45" r:id="rId22"/>
    <sheet name="23.Kaqchikel" sheetId="49" r:id="rId23"/>
    <sheet name="24.Kickapoo" sheetId="2" r:id="rId24"/>
    <sheet name="25.kiliwa" sheetId="16" r:id="rId25"/>
    <sheet name="26. kumiai" sheetId="74" r:id="rId26"/>
    <sheet name="27.ku'ahl" sheetId="75" r:id="rId27"/>
    <sheet name="28.K'iche" sheetId="50" r:id="rId28"/>
    <sheet name="29.lacandón" sheetId="73" r:id="rId29"/>
    <sheet name="30.Mam" sheetId="51" r:id="rId30"/>
    <sheet name="31.matlatzinca" sheetId="20" r:id="rId31"/>
    <sheet name="32. maya" sheetId="72" r:id="rId32"/>
    <sheet name="33.mayo" sheetId="10" r:id="rId33"/>
    <sheet name="34.mazahua" sheetId="19" r:id="rId34"/>
    <sheet name="35.mazateco" sheetId="26" r:id="rId35"/>
    <sheet name="36.mixe" sheetId="52" r:id="rId36"/>
    <sheet name="37.mixteco" sheetId="71" r:id="rId37"/>
    <sheet name="38.náhuatl" sheetId="13" r:id="rId38"/>
    <sheet name="39.oluteco" sheetId="53" r:id="rId39"/>
    <sheet name="40.otomí" sheetId="18" r:id="rId40"/>
    <sheet name="41.paipai" sheetId="14" r:id="rId41"/>
    <sheet name="42.pame" sheetId="22" r:id="rId42"/>
    <sheet name="43.Pápago" sheetId="3" r:id="rId43"/>
    <sheet name="44.Pima" sheetId="4" r:id="rId44"/>
    <sheet name="45.popoloca" sheetId="70" r:id="rId45"/>
    <sheet name="46. popoluca de la sierra" sheetId="54" r:id="rId46"/>
    <sheet name="47.qato'k" sheetId="69" r:id="rId47"/>
    <sheet name="48.Q'anjob'al" sheetId="68" r:id="rId48"/>
    <sheet name="49.Q'eqchi" sheetId="55" r:id="rId49"/>
    <sheet name="50. sayulteco" sheetId="56" r:id="rId50"/>
    <sheet name="51.seri" sheetId="17" r:id="rId51"/>
    <sheet name="52.tarahumara" sheetId="7" r:id="rId52"/>
    <sheet name="53.tarasco" sheetId="57" r:id="rId53"/>
    <sheet name="54.Teko" sheetId="58" r:id="rId54"/>
    <sheet name="55.tepehua" sheetId="59" r:id="rId55"/>
    <sheet name="56. tepehuano del norte" sheetId="5" r:id="rId56"/>
    <sheet name="57.tepehuano del sur" sheetId="6" r:id="rId57"/>
    <sheet name="58. texistepequeño" sheetId="60" r:id="rId58"/>
    <sheet name="59. tojolabal" sheetId="67" r:id="rId59"/>
    <sheet name="60.totonaco" sheetId="61" r:id="rId60"/>
    <sheet name="61. triqui" sheetId="64" r:id="rId61"/>
    <sheet name="62.tlahuica" sheetId="21" r:id="rId62"/>
    <sheet name="63.tlapaneco" sheetId="25" r:id="rId63"/>
    <sheet name="64.tseltal" sheetId="63" r:id="rId64"/>
    <sheet name="65.tsotsil" sheetId="65" r:id="rId65"/>
    <sheet name="66.yaqui" sheetId="9" r:id="rId66"/>
    <sheet name="67.zapoteco" sheetId="66" r:id="rId67"/>
    <sheet name="68. zoque" sheetId="62" r:id="rId68"/>
  </sheets>
  <definedNames>
    <definedName name="_xlnm.Print_Area" localSheetId="52">'53.tarasco'!$A$1:$D$57</definedName>
  </definedNames>
  <calcPr calcId="145621"/>
</workbook>
</file>

<file path=xl/calcChain.xml><?xml version="1.0" encoding="utf-8"?>
<calcChain xmlns="http://schemas.openxmlformats.org/spreadsheetml/2006/main">
  <c r="A1" i="62" l="1"/>
  <c r="A1" i="66"/>
  <c r="A1" i="9"/>
  <c r="A1" i="65"/>
  <c r="A1" i="63"/>
  <c r="A1" i="25"/>
  <c r="A1" i="21"/>
  <c r="A1" i="64"/>
  <c r="A1" i="61"/>
  <c r="A1" i="67"/>
  <c r="A1" i="60"/>
  <c r="A1" i="6"/>
  <c r="A1" i="5"/>
  <c r="A1" i="59"/>
  <c r="A1" i="58"/>
  <c r="A1" i="57"/>
  <c r="A1" i="7"/>
  <c r="A1" i="17"/>
  <c r="A1" i="56"/>
  <c r="A1" i="55"/>
  <c r="A1" i="68"/>
  <c r="A1" i="69"/>
  <c r="A1" i="54"/>
  <c r="A1" i="70"/>
  <c r="A1" i="4"/>
  <c r="A1" i="3"/>
  <c r="A1" i="22"/>
  <c r="A1" i="14"/>
  <c r="A1" i="18"/>
  <c r="A1" i="53"/>
  <c r="A1" i="13"/>
  <c r="A1" i="71"/>
  <c r="A1" i="52"/>
  <c r="A1" i="26"/>
  <c r="A1" i="19"/>
  <c r="A1" i="10"/>
  <c r="A1" i="72"/>
  <c r="A1" i="20"/>
  <c r="A1" i="51"/>
  <c r="A1" i="73"/>
  <c r="A1" i="50"/>
  <c r="A1" i="74"/>
  <c r="A1" i="16"/>
  <c r="A1" i="2"/>
  <c r="A1" i="49"/>
  <c r="A1" i="45"/>
  <c r="A1" i="48"/>
  <c r="A1" i="44"/>
  <c r="A1" i="12"/>
  <c r="A1" i="47"/>
  <c r="A1" i="43"/>
  <c r="A1" i="8"/>
  <c r="A1" i="42"/>
  <c r="A1" i="41"/>
  <c r="A1" i="40"/>
  <c r="A1" i="46"/>
  <c r="A1" i="39"/>
  <c r="A1" i="24"/>
  <c r="A1" i="32"/>
  <c r="A1" i="38"/>
  <c r="A1" i="37"/>
  <c r="A1" i="15"/>
  <c r="A1" i="11"/>
  <c r="A1" i="34"/>
  <c r="A1" i="33"/>
  <c r="C6" i="62" l="1"/>
  <c r="C5" i="62"/>
  <c r="C7" i="62" s="1"/>
  <c r="C6" i="66"/>
  <c r="C5" i="66"/>
  <c r="C7" i="66" s="1"/>
  <c r="C6" i="9"/>
  <c r="C5" i="9"/>
  <c r="C7" i="9" s="1"/>
  <c r="C6" i="65"/>
  <c r="C5" i="65"/>
  <c r="C7" i="65" s="1"/>
  <c r="C6" i="63"/>
  <c r="C5" i="63"/>
  <c r="C6" i="25"/>
  <c r="C5" i="25"/>
  <c r="C6" i="21"/>
  <c r="C5" i="21"/>
  <c r="C7" i="21" s="1"/>
  <c r="C6" i="64"/>
  <c r="C5" i="64"/>
  <c r="C7" i="64" s="1"/>
  <c r="C6" i="61"/>
  <c r="C5" i="61"/>
  <c r="C7" i="61" s="1"/>
  <c r="C6" i="67"/>
  <c r="C5" i="67"/>
  <c r="C6" i="60"/>
  <c r="C5" i="60"/>
  <c r="C6" i="6"/>
  <c r="C5" i="6"/>
  <c r="C7" i="6" s="1"/>
  <c r="C6" i="5"/>
  <c r="C5" i="5"/>
  <c r="C6" i="59"/>
  <c r="C5" i="59"/>
  <c r="C7" i="59" s="1"/>
  <c r="C6" i="58"/>
  <c r="C5" i="58"/>
  <c r="C7" i="58" s="1"/>
  <c r="C6" i="57"/>
  <c r="C5" i="57"/>
  <c r="C7" i="57" s="1"/>
  <c r="C6" i="7"/>
  <c r="C5" i="7"/>
  <c r="C7" i="7" s="1"/>
  <c r="C6" i="17"/>
  <c r="C5" i="17"/>
  <c r="C7" i="17" s="1"/>
  <c r="C6" i="56"/>
  <c r="C5" i="56"/>
  <c r="C7" i="56" s="1"/>
  <c r="C6" i="55"/>
  <c r="C5" i="55"/>
  <c r="C6" i="68"/>
  <c r="C5" i="68"/>
  <c r="C7" i="68" s="1"/>
  <c r="C26" i="69"/>
  <c r="C25" i="69"/>
  <c r="C24" i="69"/>
  <c r="C23" i="69"/>
  <c r="C22" i="69"/>
  <c r="C6" i="69"/>
  <c r="C5" i="69"/>
  <c r="C7" i="69" s="1"/>
  <c r="C6" i="54"/>
  <c r="C5" i="54"/>
  <c r="C6" i="70"/>
  <c r="C5" i="70"/>
  <c r="C7" i="70" s="1"/>
  <c r="C6" i="4"/>
  <c r="C5" i="4"/>
  <c r="C7" i="4" s="1"/>
  <c r="C6" i="3"/>
  <c r="C5" i="3"/>
  <c r="C7" i="3" s="1"/>
  <c r="C6" i="22"/>
  <c r="C5" i="22"/>
  <c r="C7" i="22" s="1"/>
  <c r="C6" i="14"/>
  <c r="C5" i="14"/>
  <c r="C7" i="14" s="1"/>
  <c r="C6" i="18"/>
  <c r="C5" i="18"/>
  <c r="C6" i="53"/>
  <c r="C5" i="53"/>
  <c r="C7" i="53" s="1"/>
  <c r="C6" i="13"/>
  <c r="C5" i="13"/>
  <c r="C6" i="71"/>
  <c r="C5" i="71"/>
  <c r="C7" i="71" s="1"/>
  <c r="C6" i="52"/>
  <c r="C5" i="52"/>
  <c r="C7" i="52" s="1"/>
  <c r="C6" i="26"/>
  <c r="C5" i="26"/>
  <c r="C7" i="26" s="1"/>
  <c r="C6" i="19"/>
  <c r="C5" i="19"/>
  <c r="C7" i="19" s="1"/>
  <c r="C6" i="10"/>
  <c r="C5" i="10"/>
  <c r="C7" i="10" s="1"/>
  <c r="C6" i="72"/>
  <c r="C5" i="72"/>
  <c r="C7" i="72" s="1"/>
  <c r="C6" i="20"/>
  <c r="C5" i="20"/>
  <c r="C7" i="20" s="1"/>
  <c r="C6" i="51"/>
  <c r="C5" i="51"/>
  <c r="C7" i="51" s="1"/>
  <c r="C6" i="73"/>
  <c r="C5" i="73"/>
  <c r="C7" i="73" s="1"/>
  <c r="C6" i="50"/>
  <c r="C5" i="50"/>
  <c r="C7" i="50" s="1"/>
  <c r="C6" i="74"/>
  <c r="C5" i="74"/>
  <c r="C7" i="74" s="1"/>
  <c r="C25" i="16"/>
  <c r="C24" i="16"/>
  <c r="C23" i="16"/>
  <c r="C22" i="16"/>
  <c r="C26" i="16" s="1"/>
  <c r="C6" i="16"/>
  <c r="C5" i="16"/>
  <c r="C7" i="16" s="1"/>
  <c r="C6" i="2"/>
  <c r="C5" i="2"/>
  <c r="C6" i="49"/>
  <c r="C5" i="49"/>
  <c r="C7" i="49" s="1"/>
  <c r="C6" i="45"/>
  <c r="C5" i="45"/>
  <c r="C7" i="45" s="1"/>
  <c r="C6" i="48"/>
  <c r="C5" i="48"/>
  <c r="C7" i="48" s="1"/>
  <c r="C6" i="44"/>
  <c r="C5" i="44"/>
  <c r="C7" i="44" s="1"/>
  <c r="C6" i="12"/>
  <c r="C5" i="12"/>
  <c r="C7" i="12" s="1"/>
  <c r="C6" i="47"/>
  <c r="C5" i="47"/>
  <c r="C7" i="47" s="1"/>
  <c r="C6" i="43"/>
  <c r="C5" i="43"/>
  <c r="C7" i="43" s="1"/>
  <c r="C6" i="8"/>
  <c r="C5" i="8"/>
  <c r="C7" i="8" s="1"/>
  <c r="C6" i="42"/>
  <c r="C5" i="42"/>
  <c r="C6" i="41"/>
  <c r="C5" i="41"/>
  <c r="C7" i="41" s="1"/>
  <c r="C6" i="40"/>
  <c r="C5" i="40"/>
  <c r="C7" i="40" s="1"/>
  <c r="C6" i="46"/>
  <c r="C5" i="46"/>
  <c r="C7" i="46" s="1"/>
  <c r="C6" i="39"/>
  <c r="C5" i="39"/>
  <c r="C7" i="39" s="1"/>
  <c r="C6" i="24"/>
  <c r="C5" i="24"/>
  <c r="C7" i="24" s="1"/>
  <c r="C6" i="32"/>
  <c r="C5" i="32"/>
  <c r="C7" i="32" s="1"/>
  <c r="C6" i="38"/>
  <c r="C5" i="38"/>
  <c r="C7" i="38" s="1"/>
  <c r="C6" i="37"/>
  <c r="C5" i="37"/>
  <c r="C7" i="37" s="1"/>
  <c r="C6" i="15"/>
  <c r="C7" i="15" s="1"/>
  <c r="C5" i="15"/>
  <c r="C6" i="11"/>
  <c r="C5" i="11"/>
  <c r="C7" i="11" s="1"/>
  <c r="C6" i="34"/>
  <c r="C5" i="34"/>
  <c r="C6" i="33"/>
  <c r="C5" i="33"/>
  <c r="C7" i="63" l="1"/>
  <c r="C7" i="25"/>
  <c r="C7" i="67"/>
  <c r="C7" i="60"/>
  <c r="C7" i="5"/>
  <c r="C7" i="55"/>
  <c r="C7" i="54"/>
  <c r="C7" i="18"/>
  <c r="C7" i="13"/>
  <c r="C7" i="2"/>
  <c r="C7" i="42"/>
  <c r="C7" i="34"/>
  <c r="C7" i="33"/>
  <c r="C7" i="36"/>
  <c r="C6" i="36"/>
  <c r="C5" i="36"/>
  <c r="A1" i="36" l="1"/>
  <c r="B48" i="62" l="1"/>
  <c r="B48" i="66"/>
  <c r="B48" i="9"/>
  <c r="B48" i="65"/>
  <c r="B48" i="63"/>
  <c r="B48" i="25"/>
  <c r="B48" i="21"/>
  <c r="B48" i="64"/>
  <c r="B48" i="61"/>
  <c r="B48" i="67"/>
  <c r="B48" i="60"/>
  <c r="B48" i="6"/>
  <c r="B48" i="5"/>
  <c r="B48" i="59"/>
  <c r="B48" i="58"/>
  <c r="B48" i="57"/>
  <c r="B48" i="7"/>
  <c r="B48" i="17"/>
  <c r="B48" i="56"/>
  <c r="B48" i="55"/>
  <c r="B48" i="68"/>
  <c r="B48" i="69"/>
  <c r="B48" i="54"/>
  <c r="B48" i="70"/>
  <c r="B48" i="4"/>
  <c r="B48" i="3"/>
  <c r="B48" i="22"/>
  <c r="B48" i="14"/>
  <c r="B48" i="18"/>
  <c r="B48" i="53"/>
  <c r="B48" i="13"/>
  <c r="B48" i="71"/>
  <c r="B48" i="52"/>
  <c r="B48" i="26"/>
  <c r="B48" i="19"/>
  <c r="B48" i="10"/>
  <c r="B48" i="72"/>
  <c r="B48" i="20"/>
  <c r="B48" i="51"/>
  <c r="B48" i="73"/>
  <c r="B48" i="50"/>
  <c r="B48" i="74"/>
  <c r="B48" i="16"/>
  <c r="B48" i="2"/>
  <c r="B48" i="49"/>
  <c r="B48" i="45"/>
  <c r="B48" i="48"/>
  <c r="B48" i="44"/>
  <c r="B48" i="12"/>
  <c r="B48" i="47"/>
  <c r="B48" i="43"/>
  <c r="B48" i="8"/>
  <c r="B48" i="42"/>
  <c r="B48" i="41"/>
  <c r="B48" i="40"/>
  <c r="B48" i="46"/>
  <c r="B48" i="39"/>
  <c r="B48" i="24"/>
  <c r="B48" i="32"/>
  <c r="B48" i="38"/>
  <c r="B48" i="37"/>
  <c r="B48" i="15"/>
  <c r="B48" i="11"/>
  <c r="B48" i="34"/>
  <c r="B48" i="33"/>
  <c r="B48" i="36"/>
  <c r="C47" i="62" l="1"/>
  <c r="C46" i="62"/>
  <c r="C45" i="62"/>
  <c r="C44" i="62"/>
  <c r="C43" i="62"/>
  <c r="C44" i="66"/>
  <c r="C43" i="66"/>
  <c r="C47" i="66"/>
  <c r="C46" i="66"/>
  <c r="C45" i="66"/>
  <c r="C47" i="9"/>
  <c r="C46" i="9"/>
  <c r="C45" i="9"/>
  <c r="C44" i="9"/>
  <c r="C43" i="9"/>
  <c r="C46" i="65"/>
  <c r="C43" i="65"/>
  <c r="C45" i="65"/>
  <c r="C44" i="65"/>
  <c r="C47" i="65"/>
  <c r="C43" i="63"/>
  <c r="C47" i="63"/>
  <c r="C46" i="63"/>
  <c r="C45" i="63"/>
  <c r="C44" i="63"/>
  <c r="C47" i="25"/>
  <c r="C45" i="25"/>
  <c r="C43" i="25"/>
  <c r="C46" i="25"/>
  <c r="C44" i="25"/>
  <c r="C48" i="25" s="1"/>
  <c r="C45" i="21"/>
  <c r="C44" i="21"/>
  <c r="C43" i="21"/>
  <c r="C47" i="21"/>
  <c r="C46" i="21"/>
  <c r="C47" i="64"/>
  <c r="C46" i="64"/>
  <c r="C45" i="64"/>
  <c r="C44" i="64"/>
  <c r="C43" i="64"/>
  <c r="C47" i="61"/>
  <c r="C43" i="61"/>
  <c r="C46" i="61"/>
  <c r="C45" i="61"/>
  <c r="C44" i="61"/>
  <c r="C48" i="61" s="1"/>
  <c r="C44" i="67"/>
  <c r="C43" i="67"/>
  <c r="C47" i="67"/>
  <c r="C45" i="67"/>
  <c r="C46" i="67"/>
  <c r="C47" i="60"/>
  <c r="C46" i="60"/>
  <c r="C45" i="60"/>
  <c r="C44" i="60"/>
  <c r="C43" i="60"/>
  <c r="C46" i="6"/>
  <c r="C43" i="6"/>
  <c r="C45" i="6"/>
  <c r="C44" i="6"/>
  <c r="C47" i="6"/>
  <c r="C43" i="5"/>
  <c r="C47" i="5"/>
  <c r="C46" i="5"/>
  <c r="C45" i="5"/>
  <c r="C44" i="5"/>
  <c r="C48" i="5" s="1"/>
  <c r="C45" i="59"/>
  <c r="C47" i="59"/>
  <c r="C44" i="59"/>
  <c r="C43" i="59"/>
  <c r="C46" i="59"/>
  <c r="C45" i="58"/>
  <c r="C44" i="58"/>
  <c r="C43" i="58"/>
  <c r="C47" i="58"/>
  <c r="C46" i="58"/>
  <c r="C45" i="57"/>
  <c r="C44" i="57"/>
  <c r="C43" i="57"/>
  <c r="C47" i="57"/>
  <c r="C46" i="57"/>
  <c r="C47" i="7"/>
  <c r="C45" i="7"/>
  <c r="C46" i="7"/>
  <c r="C44" i="7"/>
  <c r="C43" i="7"/>
  <c r="C48" i="7" s="1"/>
  <c r="C47" i="17"/>
  <c r="C43" i="17"/>
  <c r="C46" i="17"/>
  <c r="C44" i="17"/>
  <c r="C45" i="17"/>
  <c r="C44" i="56"/>
  <c r="C43" i="56"/>
  <c r="C47" i="56"/>
  <c r="C46" i="56"/>
  <c r="C45" i="56"/>
  <c r="C46" i="55"/>
  <c r="C45" i="55"/>
  <c r="C47" i="55"/>
  <c r="C43" i="55"/>
  <c r="C44" i="55"/>
  <c r="C48" i="55" s="1"/>
  <c r="C46" i="68"/>
  <c r="C43" i="68"/>
  <c r="C45" i="68"/>
  <c r="C44" i="68"/>
  <c r="C47" i="68"/>
  <c r="C43" i="69"/>
  <c r="C46" i="69"/>
  <c r="C45" i="69"/>
  <c r="C44" i="69"/>
  <c r="C47" i="69"/>
  <c r="C46" i="54"/>
  <c r="C45" i="54"/>
  <c r="C47" i="54"/>
  <c r="C44" i="54"/>
  <c r="C43" i="54"/>
  <c r="C47" i="70"/>
  <c r="C46" i="70"/>
  <c r="C44" i="70"/>
  <c r="C45" i="70"/>
  <c r="C43" i="70"/>
  <c r="C45" i="4"/>
  <c r="C44" i="4"/>
  <c r="C43" i="4"/>
  <c r="C47" i="4"/>
  <c r="C46" i="4"/>
  <c r="C46" i="3"/>
  <c r="C45" i="3"/>
  <c r="C47" i="3"/>
  <c r="C44" i="3"/>
  <c r="C43" i="3"/>
  <c r="C47" i="22"/>
  <c r="C46" i="22"/>
  <c r="C44" i="22"/>
  <c r="C45" i="22"/>
  <c r="C43" i="22"/>
  <c r="C44" i="14"/>
  <c r="C43" i="14"/>
  <c r="C46" i="14"/>
  <c r="C45" i="14"/>
  <c r="C47" i="14"/>
  <c r="C46" i="18"/>
  <c r="C44" i="18"/>
  <c r="C45" i="18"/>
  <c r="C47" i="18"/>
  <c r="C43" i="18"/>
  <c r="C48" i="18" s="1"/>
  <c r="C46" i="53"/>
  <c r="C45" i="53"/>
  <c r="C43" i="53"/>
  <c r="C44" i="53"/>
  <c r="C47" i="53"/>
  <c r="C43" i="13"/>
  <c r="C46" i="13"/>
  <c r="C45" i="13"/>
  <c r="C44" i="13"/>
  <c r="C47" i="13"/>
  <c r="C45" i="71"/>
  <c r="C47" i="71"/>
  <c r="C44" i="71"/>
  <c r="C46" i="71"/>
  <c r="C43" i="71"/>
  <c r="C45" i="52"/>
  <c r="C44" i="52"/>
  <c r="C43" i="52"/>
  <c r="C47" i="52"/>
  <c r="C46" i="52"/>
  <c r="C47" i="26"/>
  <c r="C46" i="26"/>
  <c r="C45" i="26"/>
  <c r="C44" i="26"/>
  <c r="C43" i="26"/>
  <c r="C47" i="19"/>
  <c r="C46" i="19"/>
  <c r="C44" i="19"/>
  <c r="C45" i="19"/>
  <c r="C43" i="19"/>
  <c r="C44" i="10"/>
  <c r="C43" i="10"/>
  <c r="C47" i="10"/>
  <c r="C46" i="10"/>
  <c r="C45" i="10"/>
  <c r="C45" i="72"/>
  <c r="C47" i="72"/>
  <c r="C46" i="72"/>
  <c r="C44" i="72"/>
  <c r="C43" i="72"/>
  <c r="C48" i="72" s="1"/>
  <c r="C47" i="20"/>
  <c r="C46" i="20"/>
  <c r="C45" i="20"/>
  <c r="C44" i="20"/>
  <c r="C43" i="20"/>
  <c r="C47" i="51"/>
  <c r="C44" i="51"/>
  <c r="C46" i="51"/>
  <c r="C45" i="51"/>
  <c r="C43" i="51"/>
  <c r="C45" i="73"/>
  <c r="C44" i="73"/>
  <c r="C43" i="73"/>
  <c r="C47" i="73"/>
  <c r="C46" i="73"/>
  <c r="C47" i="50"/>
  <c r="C46" i="50"/>
  <c r="C45" i="50"/>
  <c r="C44" i="50"/>
  <c r="C43" i="50"/>
  <c r="C47" i="74"/>
  <c r="C44" i="74"/>
  <c r="C48" i="74" s="1"/>
  <c r="C46" i="74"/>
  <c r="C45" i="74"/>
  <c r="C43" i="74"/>
  <c r="C44" i="16"/>
  <c r="C43" i="16"/>
  <c r="C46" i="16"/>
  <c r="C45" i="16"/>
  <c r="C47" i="16"/>
  <c r="C43" i="2"/>
  <c r="C46" i="2"/>
  <c r="C47" i="2"/>
  <c r="C45" i="2"/>
  <c r="C44" i="2"/>
  <c r="C48" i="2" s="1"/>
  <c r="C45" i="49"/>
  <c r="C43" i="49"/>
  <c r="C47" i="49"/>
  <c r="C44" i="49"/>
  <c r="C46" i="49"/>
  <c r="C45" i="45"/>
  <c r="C44" i="45"/>
  <c r="C43" i="45"/>
  <c r="C47" i="45"/>
  <c r="C46" i="45"/>
  <c r="C47" i="48"/>
  <c r="C46" i="48"/>
  <c r="C44" i="48"/>
  <c r="C43" i="48"/>
  <c r="C45" i="48"/>
  <c r="C47" i="44"/>
  <c r="C46" i="44"/>
  <c r="C45" i="44"/>
  <c r="C43" i="44"/>
  <c r="C44" i="44"/>
  <c r="C45" i="12"/>
  <c r="C44" i="12"/>
  <c r="C43" i="12"/>
  <c r="C47" i="12"/>
  <c r="C46" i="12"/>
  <c r="C47" i="47"/>
  <c r="C46" i="47"/>
  <c r="C44" i="47"/>
  <c r="C43" i="47"/>
  <c r="C45" i="47"/>
  <c r="C47" i="43"/>
  <c r="C46" i="43"/>
  <c r="C44" i="43"/>
  <c r="C45" i="43"/>
  <c r="C43" i="43"/>
  <c r="C44" i="8"/>
  <c r="C43" i="8"/>
  <c r="C47" i="8"/>
  <c r="C46" i="8"/>
  <c r="C45" i="8"/>
  <c r="C48" i="8" s="1"/>
  <c r="C43" i="42"/>
  <c r="C47" i="42"/>
  <c r="C46" i="42"/>
  <c r="C44" i="42"/>
  <c r="C45" i="42"/>
  <c r="C45" i="41"/>
  <c r="C44" i="41"/>
  <c r="C43" i="41"/>
  <c r="C47" i="41"/>
  <c r="C46" i="41"/>
  <c r="C45" i="40"/>
  <c r="C44" i="40"/>
  <c r="C43" i="40"/>
  <c r="C48" i="40" s="1"/>
  <c r="C47" i="40"/>
  <c r="C46" i="40"/>
  <c r="C47" i="46"/>
  <c r="C46" i="46"/>
  <c r="C45" i="46"/>
  <c r="C44" i="46"/>
  <c r="C43" i="46"/>
  <c r="C48" i="46" s="1"/>
  <c r="C47" i="39"/>
  <c r="C46" i="39"/>
  <c r="C44" i="39"/>
  <c r="C43" i="39"/>
  <c r="C45" i="39"/>
  <c r="C44" i="24"/>
  <c r="C43" i="24"/>
  <c r="C48" i="24" s="1"/>
  <c r="C47" i="24"/>
  <c r="C46" i="24"/>
  <c r="C45" i="24"/>
  <c r="C46" i="32"/>
  <c r="C45" i="32"/>
  <c r="C47" i="32"/>
  <c r="C44" i="32"/>
  <c r="C43" i="32"/>
  <c r="C48" i="32" s="1"/>
  <c r="C47" i="38"/>
  <c r="C46" i="38"/>
  <c r="C44" i="38"/>
  <c r="C43" i="38"/>
  <c r="C45" i="38"/>
  <c r="C44" i="37"/>
  <c r="C43" i="37"/>
  <c r="C46" i="37"/>
  <c r="C45" i="37"/>
  <c r="C47" i="37"/>
  <c r="C44" i="15"/>
  <c r="C45" i="15"/>
  <c r="C47" i="15"/>
  <c r="C46" i="15"/>
  <c r="C43" i="15"/>
  <c r="C48" i="15" s="1"/>
  <c r="C46" i="11"/>
  <c r="C43" i="11"/>
  <c r="C45" i="11"/>
  <c r="C44" i="11"/>
  <c r="C47" i="11"/>
  <c r="C43" i="34"/>
  <c r="C46" i="34"/>
  <c r="C47" i="34"/>
  <c r="C45" i="34"/>
  <c r="C44" i="34"/>
  <c r="C48" i="34" s="1"/>
  <c r="C47" i="33"/>
  <c r="C43" i="33"/>
  <c r="C46" i="33"/>
  <c r="C44" i="33"/>
  <c r="C45" i="33"/>
  <c r="C47" i="36"/>
  <c r="C46" i="36"/>
  <c r="C45" i="36"/>
  <c r="C44" i="36"/>
  <c r="C43" i="36"/>
  <c r="C48" i="36" s="1"/>
  <c r="B40" i="34"/>
  <c r="B40" i="62"/>
  <c r="B40" i="66"/>
  <c r="B40" i="9"/>
  <c r="B40" i="65"/>
  <c r="B40" i="63"/>
  <c r="B40" i="25"/>
  <c r="B40" i="21"/>
  <c r="B40" i="64"/>
  <c r="B40" i="61"/>
  <c r="B40" i="67"/>
  <c r="B40" i="60"/>
  <c r="B40" i="6"/>
  <c r="B40" i="5"/>
  <c r="B40" i="59"/>
  <c r="B40" i="58"/>
  <c r="B40" i="57"/>
  <c r="B40" i="7"/>
  <c r="B40" i="17"/>
  <c r="B40" i="56"/>
  <c r="B40" i="55"/>
  <c r="B40" i="68"/>
  <c r="B40" i="69"/>
  <c r="B40" i="54"/>
  <c r="B40" i="70"/>
  <c r="B40" i="4"/>
  <c r="B40" i="3"/>
  <c r="B40" i="22"/>
  <c r="B40" i="14"/>
  <c r="B40" i="18"/>
  <c r="B40" i="53"/>
  <c r="B40" i="13"/>
  <c r="B40" i="71"/>
  <c r="B40" i="52"/>
  <c r="B40" i="26"/>
  <c r="B40" i="19"/>
  <c r="B40" i="10"/>
  <c r="B40" i="72"/>
  <c r="B40" i="20"/>
  <c r="B40" i="51"/>
  <c r="B40" i="73"/>
  <c r="B40" i="50"/>
  <c r="B40" i="74"/>
  <c r="B40" i="16"/>
  <c r="B40" i="2"/>
  <c r="B40" i="49"/>
  <c r="B40" i="45"/>
  <c r="B40" i="48"/>
  <c r="B40" i="44"/>
  <c r="B40" i="12"/>
  <c r="B40" i="47"/>
  <c r="B40" i="43"/>
  <c r="B40" i="8"/>
  <c r="B40" i="42"/>
  <c r="B40" i="41"/>
  <c r="B40" i="40"/>
  <c r="B40" i="46"/>
  <c r="B40" i="39"/>
  <c r="B40" i="24"/>
  <c r="B40" i="32"/>
  <c r="B40" i="38"/>
  <c r="B40" i="37"/>
  <c r="B40" i="15"/>
  <c r="B40" i="11"/>
  <c r="B40" i="33"/>
  <c r="B40" i="36"/>
  <c r="B32" i="62"/>
  <c r="B32" i="66"/>
  <c r="B32" i="9"/>
  <c r="B32" i="65"/>
  <c r="B32" i="63"/>
  <c r="B32" i="25"/>
  <c r="B32" i="21"/>
  <c r="B32" i="64"/>
  <c r="B32" i="61"/>
  <c r="B32" i="67"/>
  <c r="B32" i="60"/>
  <c r="B32" i="6"/>
  <c r="B32" i="5"/>
  <c r="B32" i="59"/>
  <c r="B32" i="58"/>
  <c r="B32" i="57"/>
  <c r="B32" i="7"/>
  <c r="B32" i="17"/>
  <c r="B32" i="56"/>
  <c r="B32" i="55"/>
  <c r="B32" i="68"/>
  <c r="B32" i="69"/>
  <c r="B32" i="54"/>
  <c r="B32" i="70"/>
  <c r="C30" i="62" l="1"/>
  <c r="C32" i="62" s="1"/>
  <c r="C29" i="62"/>
  <c r="C35" i="62"/>
  <c r="C38" i="62"/>
  <c r="C37" i="62"/>
  <c r="C36" i="62"/>
  <c r="C48" i="62"/>
  <c r="C35" i="66"/>
  <c r="C38" i="66"/>
  <c r="C37" i="66"/>
  <c r="C36" i="66"/>
  <c r="C30" i="66"/>
  <c r="C29" i="66"/>
  <c r="C48" i="66"/>
  <c r="C30" i="9"/>
  <c r="C29" i="9"/>
  <c r="C48" i="9"/>
  <c r="C37" i="9"/>
  <c r="C36" i="9"/>
  <c r="C35" i="9"/>
  <c r="C38" i="9"/>
  <c r="C38" i="65"/>
  <c r="C37" i="65"/>
  <c r="C36" i="65"/>
  <c r="C35" i="65"/>
  <c r="C48" i="65"/>
  <c r="C30" i="65"/>
  <c r="C29" i="65"/>
  <c r="C30" i="63"/>
  <c r="C29" i="63"/>
  <c r="C38" i="63"/>
  <c r="C36" i="63"/>
  <c r="C37" i="63"/>
  <c r="C35" i="63"/>
  <c r="C48" i="63"/>
  <c r="C36" i="25"/>
  <c r="C35" i="25"/>
  <c r="C38" i="25"/>
  <c r="C37" i="25"/>
  <c r="C30" i="25"/>
  <c r="C32" i="25" s="1"/>
  <c r="C29" i="25"/>
  <c r="C29" i="21"/>
  <c r="C30" i="21"/>
  <c r="C32" i="21" s="1"/>
  <c r="C38" i="21"/>
  <c r="C37" i="21"/>
  <c r="C36" i="21"/>
  <c r="C35" i="21"/>
  <c r="C48" i="21"/>
  <c r="C38" i="64"/>
  <c r="C37" i="64"/>
  <c r="C35" i="64"/>
  <c r="C36" i="64"/>
  <c r="C48" i="64"/>
  <c r="C30" i="64"/>
  <c r="C32" i="64" s="1"/>
  <c r="C29" i="64"/>
  <c r="C30" i="61"/>
  <c r="C29" i="61"/>
  <c r="C35" i="61"/>
  <c r="C38" i="61"/>
  <c r="C37" i="61"/>
  <c r="C36" i="61"/>
  <c r="C38" i="67"/>
  <c r="C37" i="67"/>
  <c r="C36" i="67"/>
  <c r="C35" i="67"/>
  <c r="C29" i="67"/>
  <c r="C30" i="67"/>
  <c r="C48" i="67"/>
  <c r="C48" i="60"/>
  <c r="C30" i="60"/>
  <c r="C29" i="60"/>
  <c r="C37" i="60"/>
  <c r="C36" i="60"/>
  <c r="C35" i="60"/>
  <c r="C38" i="60"/>
  <c r="C48" i="6"/>
  <c r="C30" i="6"/>
  <c r="C29" i="6"/>
  <c r="C38" i="6"/>
  <c r="C37" i="6"/>
  <c r="C36" i="6"/>
  <c r="C35" i="6"/>
  <c r="C30" i="5"/>
  <c r="C29" i="5"/>
  <c r="C35" i="5"/>
  <c r="C38" i="5"/>
  <c r="C37" i="5"/>
  <c r="C36" i="5"/>
  <c r="C36" i="59"/>
  <c r="C35" i="59"/>
  <c r="C38" i="59"/>
  <c r="C37" i="59"/>
  <c r="C48" i="59"/>
  <c r="C29" i="59"/>
  <c r="C30" i="59"/>
  <c r="C32" i="59" s="1"/>
  <c r="C38" i="58"/>
  <c r="C36" i="58"/>
  <c r="C37" i="58"/>
  <c r="C35" i="58"/>
  <c r="C48" i="58"/>
  <c r="C30" i="58"/>
  <c r="C29" i="58"/>
  <c r="C38" i="57"/>
  <c r="C36" i="57"/>
  <c r="C35" i="57"/>
  <c r="C37" i="57"/>
  <c r="C48" i="57"/>
  <c r="C29" i="57"/>
  <c r="C30" i="57"/>
  <c r="C38" i="7"/>
  <c r="C37" i="7"/>
  <c r="C36" i="7"/>
  <c r="C35" i="7"/>
  <c r="C30" i="7"/>
  <c r="C29" i="7"/>
  <c r="C30" i="17"/>
  <c r="C29" i="17"/>
  <c r="C35" i="17"/>
  <c r="C38" i="17"/>
  <c r="C37" i="17"/>
  <c r="C36" i="17"/>
  <c r="C48" i="17"/>
  <c r="C30" i="56"/>
  <c r="C29" i="56"/>
  <c r="C36" i="56"/>
  <c r="C37" i="56"/>
  <c r="C38" i="56"/>
  <c r="C35" i="56"/>
  <c r="C48" i="56"/>
  <c r="C37" i="55"/>
  <c r="C36" i="55"/>
  <c r="C35" i="55"/>
  <c r="C38" i="55"/>
  <c r="C40" i="55" s="1"/>
  <c r="C30" i="55"/>
  <c r="C32" i="55" s="1"/>
  <c r="C29" i="55"/>
  <c r="C38" i="68"/>
  <c r="C37" i="68"/>
  <c r="C36" i="68"/>
  <c r="C35" i="68"/>
  <c r="C30" i="68"/>
  <c r="C32" i="68" s="1"/>
  <c r="C29" i="68"/>
  <c r="C48" i="68"/>
  <c r="C30" i="69"/>
  <c r="C29" i="69"/>
  <c r="C36" i="69"/>
  <c r="C38" i="69"/>
  <c r="C35" i="69"/>
  <c r="C37" i="69"/>
  <c r="C48" i="69"/>
  <c r="C29" i="54"/>
  <c r="C30" i="54"/>
  <c r="C32" i="54" s="1"/>
  <c r="C38" i="54"/>
  <c r="C35" i="54"/>
  <c r="C37" i="54"/>
  <c r="C36" i="54"/>
  <c r="C48" i="54"/>
  <c r="C30" i="70"/>
  <c r="C29" i="70"/>
  <c r="C35" i="70"/>
  <c r="C37" i="70"/>
  <c r="C36" i="70"/>
  <c r="C38" i="70"/>
  <c r="C40" i="70" s="1"/>
  <c r="C48" i="70"/>
  <c r="C38" i="4"/>
  <c r="C37" i="4"/>
  <c r="C35" i="4"/>
  <c r="C36" i="4"/>
  <c r="C48" i="4"/>
  <c r="C48" i="3"/>
  <c r="C38" i="3"/>
  <c r="C36" i="3"/>
  <c r="C35" i="3"/>
  <c r="C37" i="3"/>
  <c r="C35" i="22"/>
  <c r="C38" i="22"/>
  <c r="C37" i="22"/>
  <c r="C36" i="22"/>
  <c r="C48" i="22"/>
  <c r="C35" i="14"/>
  <c r="C37" i="14"/>
  <c r="C38" i="14"/>
  <c r="C36" i="14"/>
  <c r="C48" i="14"/>
  <c r="C37" i="18"/>
  <c r="C36" i="18"/>
  <c r="C35" i="18"/>
  <c r="C38" i="18"/>
  <c r="C40" i="18" s="1"/>
  <c r="C38" i="53"/>
  <c r="C36" i="53"/>
  <c r="C35" i="53"/>
  <c r="C37" i="53"/>
  <c r="C48" i="53"/>
  <c r="C48" i="13"/>
  <c r="C35" i="13"/>
  <c r="C38" i="13"/>
  <c r="C37" i="13"/>
  <c r="C36" i="13"/>
  <c r="C36" i="71"/>
  <c r="C35" i="71"/>
  <c r="C38" i="71"/>
  <c r="C37" i="71"/>
  <c r="C48" i="71"/>
  <c r="C36" i="52"/>
  <c r="C38" i="52"/>
  <c r="C40" i="52" s="1"/>
  <c r="C37" i="52"/>
  <c r="C35" i="52"/>
  <c r="C48" i="52"/>
  <c r="C48" i="26"/>
  <c r="C38" i="26"/>
  <c r="C37" i="26"/>
  <c r="C36" i="26"/>
  <c r="C35" i="26"/>
  <c r="C35" i="19"/>
  <c r="C38" i="19"/>
  <c r="C37" i="19"/>
  <c r="C36" i="19"/>
  <c r="C48" i="19"/>
  <c r="C36" i="10"/>
  <c r="C37" i="10"/>
  <c r="C35" i="10"/>
  <c r="C38" i="10"/>
  <c r="C40" i="10" s="1"/>
  <c r="C48" i="10"/>
  <c r="C36" i="72"/>
  <c r="C38" i="72"/>
  <c r="C37" i="72"/>
  <c r="C35" i="72"/>
  <c r="C38" i="20"/>
  <c r="C37" i="20"/>
  <c r="C35" i="20"/>
  <c r="C36" i="20"/>
  <c r="C48" i="20"/>
  <c r="C48" i="51"/>
  <c r="C35" i="51"/>
  <c r="C38" i="51"/>
  <c r="C37" i="51"/>
  <c r="C36" i="51"/>
  <c r="C37" i="73"/>
  <c r="C38" i="73"/>
  <c r="C36" i="73"/>
  <c r="C35" i="73"/>
  <c r="C48" i="73"/>
  <c r="C48" i="50"/>
  <c r="C38" i="50"/>
  <c r="C37" i="50"/>
  <c r="C36" i="50"/>
  <c r="C35" i="50"/>
  <c r="C35" i="74"/>
  <c r="C37" i="74"/>
  <c r="C36" i="74"/>
  <c r="C38" i="74"/>
  <c r="C40" i="74" s="1"/>
  <c r="C48" i="16"/>
  <c r="C36" i="16"/>
  <c r="C38" i="16"/>
  <c r="C37" i="16"/>
  <c r="C35" i="16"/>
  <c r="C38" i="2"/>
  <c r="C35" i="2"/>
  <c r="C37" i="2"/>
  <c r="C36" i="2"/>
  <c r="C36" i="49"/>
  <c r="C35" i="49"/>
  <c r="C38" i="49"/>
  <c r="C37" i="49"/>
  <c r="C48" i="49"/>
  <c r="C37" i="45"/>
  <c r="C38" i="45"/>
  <c r="C35" i="45"/>
  <c r="C36" i="45"/>
  <c r="C48" i="45"/>
  <c r="C48" i="48"/>
  <c r="C38" i="48"/>
  <c r="C37" i="48"/>
  <c r="C35" i="48"/>
  <c r="C36" i="48"/>
  <c r="C48" i="44"/>
  <c r="C35" i="44"/>
  <c r="C38" i="44"/>
  <c r="C37" i="44"/>
  <c r="C36" i="44"/>
  <c r="C37" i="12"/>
  <c r="C36" i="12"/>
  <c r="C38" i="12"/>
  <c r="C35" i="12"/>
  <c r="C48" i="12"/>
  <c r="C48" i="47"/>
  <c r="C38" i="47"/>
  <c r="C37" i="47"/>
  <c r="C35" i="47"/>
  <c r="C36" i="47"/>
  <c r="C35" i="43"/>
  <c r="C38" i="43"/>
  <c r="C37" i="43"/>
  <c r="C36" i="43"/>
  <c r="C48" i="43"/>
  <c r="C36" i="8"/>
  <c r="C35" i="8"/>
  <c r="C37" i="8"/>
  <c r="C38" i="8"/>
  <c r="C48" i="42"/>
  <c r="C38" i="42"/>
  <c r="C37" i="42"/>
  <c r="C36" i="42"/>
  <c r="C35" i="42"/>
  <c r="C48" i="41"/>
  <c r="C36" i="41"/>
  <c r="C35" i="41"/>
  <c r="C38" i="41"/>
  <c r="C37" i="41"/>
  <c r="C38" i="40"/>
  <c r="C37" i="40"/>
  <c r="C35" i="40"/>
  <c r="C36" i="40"/>
  <c r="C38" i="46"/>
  <c r="C37" i="46"/>
  <c r="C35" i="46"/>
  <c r="C36" i="46"/>
  <c r="C40" i="46" s="1"/>
  <c r="C35" i="39"/>
  <c r="C38" i="39"/>
  <c r="C37" i="39"/>
  <c r="C36" i="39"/>
  <c r="C48" i="39"/>
  <c r="C38" i="24"/>
  <c r="C37" i="24"/>
  <c r="C36" i="24"/>
  <c r="C35" i="24"/>
  <c r="C38" i="32"/>
  <c r="C35" i="32"/>
  <c r="C37" i="32"/>
  <c r="C36" i="32"/>
  <c r="C48" i="38"/>
  <c r="C35" i="38"/>
  <c r="C38" i="38"/>
  <c r="C37" i="38"/>
  <c r="C36" i="38"/>
  <c r="C36" i="37"/>
  <c r="C35" i="37"/>
  <c r="C38" i="37"/>
  <c r="C37" i="37"/>
  <c r="C48" i="37"/>
  <c r="C37" i="15"/>
  <c r="C36" i="15"/>
  <c r="C35" i="15"/>
  <c r="C38" i="15"/>
  <c r="C37" i="11"/>
  <c r="C36" i="11"/>
  <c r="C35" i="11"/>
  <c r="C38" i="11"/>
  <c r="C48" i="11"/>
  <c r="C38" i="34"/>
  <c r="C36" i="34"/>
  <c r="C35" i="34"/>
  <c r="C37" i="34"/>
  <c r="C48" i="33"/>
  <c r="C35" i="33"/>
  <c r="C36" i="33"/>
  <c r="C38" i="33"/>
  <c r="C37" i="33"/>
  <c r="B32" i="4"/>
  <c r="B32" i="3"/>
  <c r="B32" i="22"/>
  <c r="B32" i="14"/>
  <c r="B32" i="18"/>
  <c r="B32" i="53"/>
  <c r="B32" i="13"/>
  <c r="B32" i="71"/>
  <c r="B32" i="52"/>
  <c r="B32" i="26"/>
  <c r="B32" i="19"/>
  <c r="B32" i="10"/>
  <c r="B32" i="72"/>
  <c r="B32" i="20"/>
  <c r="B32" i="51"/>
  <c r="B32" i="73"/>
  <c r="B32" i="50"/>
  <c r="B32" i="74"/>
  <c r="B32" i="16"/>
  <c r="B32" i="2"/>
  <c r="B32" i="49"/>
  <c r="B32" i="45"/>
  <c r="B32" i="48"/>
  <c r="B32" i="44"/>
  <c r="B32" i="12"/>
  <c r="B32" i="47"/>
  <c r="B32" i="43"/>
  <c r="B32" i="8"/>
  <c r="B32" i="42"/>
  <c r="B32" i="41"/>
  <c r="B32" i="40"/>
  <c r="B32" i="46"/>
  <c r="B32" i="39"/>
  <c r="B32" i="24"/>
  <c r="B32" i="32"/>
  <c r="B32" i="38"/>
  <c r="B32" i="37"/>
  <c r="B32" i="15"/>
  <c r="B32" i="11"/>
  <c r="B32" i="34"/>
  <c r="B32" i="33"/>
  <c r="B32" i="36"/>
  <c r="C40" i="62" l="1"/>
  <c r="C32" i="66"/>
  <c r="C40" i="66"/>
  <c r="C40" i="9"/>
  <c r="C32" i="9"/>
  <c r="C32" i="65"/>
  <c r="C40" i="65"/>
  <c r="C40" i="63"/>
  <c r="C32" i="63"/>
  <c r="C40" i="25"/>
  <c r="C40" i="21"/>
  <c r="C40" i="64"/>
  <c r="C40" i="61"/>
  <c r="C32" i="61"/>
  <c r="C32" i="67"/>
  <c r="C40" i="67"/>
  <c r="C40" i="60"/>
  <c r="C32" i="60"/>
  <c r="C32" i="6"/>
  <c r="C40" i="6"/>
  <c r="C40" i="5"/>
  <c r="C32" i="5"/>
  <c r="C40" i="59"/>
  <c r="C32" i="58"/>
  <c r="C40" i="58"/>
  <c r="C32" i="57"/>
  <c r="C40" i="57"/>
  <c r="C32" i="7"/>
  <c r="C40" i="7"/>
  <c r="C40" i="17"/>
  <c r="C32" i="17"/>
  <c r="C40" i="56"/>
  <c r="C32" i="56"/>
  <c r="C40" i="68"/>
  <c r="C40" i="69"/>
  <c r="C32" i="69"/>
  <c r="C40" i="54"/>
  <c r="C32" i="70"/>
  <c r="C29" i="4"/>
  <c r="C30" i="4"/>
  <c r="C32" i="4" s="1"/>
  <c r="C40" i="4"/>
  <c r="C30" i="3"/>
  <c r="C29" i="3"/>
  <c r="C40" i="3"/>
  <c r="C30" i="22"/>
  <c r="C29" i="22"/>
  <c r="C40" i="22"/>
  <c r="C30" i="14"/>
  <c r="C29" i="14"/>
  <c r="C40" i="14"/>
  <c r="C30" i="18"/>
  <c r="C29" i="18"/>
  <c r="C30" i="53"/>
  <c r="C29" i="53"/>
  <c r="C40" i="53"/>
  <c r="C40" i="13"/>
  <c r="C30" i="13"/>
  <c r="C29" i="13"/>
  <c r="C30" i="71"/>
  <c r="C29" i="71"/>
  <c r="C40" i="71"/>
  <c r="C29" i="52"/>
  <c r="C30" i="52"/>
  <c r="C32" i="52" s="1"/>
  <c r="C29" i="26"/>
  <c r="C30" i="26"/>
  <c r="C40" i="26"/>
  <c r="C30" i="19"/>
  <c r="C29" i="19"/>
  <c r="C40" i="19"/>
  <c r="C30" i="10"/>
  <c r="C29" i="10"/>
  <c r="C30" i="72"/>
  <c r="C29" i="72"/>
  <c r="C40" i="72"/>
  <c r="C29" i="20"/>
  <c r="C30" i="20"/>
  <c r="C32" i="20" s="1"/>
  <c r="C40" i="20"/>
  <c r="C40" i="51"/>
  <c r="C30" i="51"/>
  <c r="C29" i="51"/>
  <c r="C29" i="73"/>
  <c r="C30" i="73"/>
  <c r="C32" i="73" s="1"/>
  <c r="C40" i="73"/>
  <c r="C40" i="50"/>
  <c r="C29" i="50"/>
  <c r="C30" i="50"/>
  <c r="C32" i="50" s="1"/>
  <c r="C30" i="74"/>
  <c r="C29" i="74"/>
  <c r="C40" i="16"/>
  <c r="C30" i="16"/>
  <c r="C32" i="16" s="1"/>
  <c r="C29" i="16"/>
  <c r="C40" i="2"/>
  <c r="C30" i="2"/>
  <c r="C29" i="2"/>
  <c r="C40" i="49"/>
  <c r="C29" i="49"/>
  <c r="C30" i="49"/>
  <c r="C32" i="49" s="1"/>
  <c r="C29" i="45"/>
  <c r="C30" i="45"/>
  <c r="C40" i="45"/>
  <c r="C40" i="48"/>
  <c r="C29" i="48"/>
  <c r="C30" i="48"/>
  <c r="C32" i="48" s="1"/>
  <c r="C30" i="44"/>
  <c r="C29" i="44"/>
  <c r="C40" i="44"/>
  <c r="C29" i="12"/>
  <c r="C30" i="12"/>
  <c r="C32" i="12" s="1"/>
  <c r="C40" i="12"/>
  <c r="C29" i="47"/>
  <c r="C30" i="47"/>
  <c r="C32" i="47" s="1"/>
  <c r="C40" i="47"/>
  <c r="C30" i="43"/>
  <c r="C29" i="43"/>
  <c r="C40" i="43"/>
  <c r="C29" i="8"/>
  <c r="C30" i="8"/>
  <c r="C40" i="8"/>
  <c r="C30" i="42"/>
  <c r="C29" i="42"/>
  <c r="C40" i="42"/>
  <c r="C30" i="41"/>
  <c r="C29" i="41"/>
  <c r="C40" i="41"/>
  <c r="C40" i="40"/>
  <c r="C29" i="40"/>
  <c r="C30" i="40"/>
  <c r="C32" i="40" s="1"/>
  <c r="C29" i="46"/>
  <c r="C30" i="46"/>
  <c r="C32" i="46" s="1"/>
  <c r="C30" i="39"/>
  <c r="C29" i="39"/>
  <c r="C40" i="39"/>
  <c r="C30" i="24"/>
  <c r="C29" i="24"/>
  <c r="C40" i="24"/>
  <c r="C30" i="32"/>
  <c r="C29" i="32"/>
  <c r="C40" i="32"/>
  <c r="C40" i="38"/>
  <c r="C30" i="38"/>
  <c r="C29" i="38"/>
  <c r="C30" i="37"/>
  <c r="C29" i="37"/>
  <c r="C40" i="37"/>
  <c r="C40" i="15"/>
  <c r="C30" i="15"/>
  <c r="C29" i="15"/>
  <c r="C32" i="15" s="1"/>
  <c r="C30" i="11"/>
  <c r="C29" i="11"/>
  <c r="C40" i="11"/>
  <c r="C40" i="34"/>
  <c r="C30" i="34"/>
  <c r="C29" i="34"/>
  <c r="C29" i="33"/>
  <c r="C30" i="33"/>
  <c r="C32" i="33" s="1"/>
  <c r="C40" i="33"/>
  <c r="B26" i="62"/>
  <c r="B26" i="66"/>
  <c r="B26" i="9"/>
  <c r="B26" i="65"/>
  <c r="B26" i="63"/>
  <c r="B26" i="25"/>
  <c r="B26" i="21"/>
  <c r="B26" i="64"/>
  <c r="B26" i="61"/>
  <c r="B19" i="67"/>
  <c r="B26" i="67"/>
  <c r="B26" i="60"/>
  <c r="B26" i="6"/>
  <c r="B26" i="5"/>
  <c r="B26" i="59"/>
  <c r="B26" i="57"/>
  <c r="B26" i="7"/>
  <c r="B26" i="17"/>
  <c r="B26" i="56"/>
  <c r="B26" i="55"/>
  <c r="B26" i="68"/>
  <c r="B26" i="54"/>
  <c r="B26" i="70"/>
  <c r="B26" i="4"/>
  <c r="B26" i="3"/>
  <c r="B26" i="22"/>
  <c r="B26" i="14"/>
  <c r="B26" i="18"/>
  <c r="B26" i="53"/>
  <c r="B26" i="13"/>
  <c r="B26" i="71"/>
  <c r="B26" i="52"/>
  <c r="B26" i="26"/>
  <c r="B26" i="19"/>
  <c r="B26" i="10"/>
  <c r="B26" i="72"/>
  <c r="B26" i="20"/>
  <c r="B26" i="51"/>
  <c r="B26" i="73"/>
  <c r="B26" i="50"/>
  <c r="B26" i="74"/>
  <c r="B26" i="2"/>
  <c r="B26" i="49"/>
  <c r="B26" i="45"/>
  <c r="B26" i="48"/>
  <c r="B26" i="44"/>
  <c r="B26" i="12"/>
  <c r="B26" i="47"/>
  <c r="B26" i="43"/>
  <c r="B26" i="8"/>
  <c r="B26" i="42"/>
  <c r="B26" i="41"/>
  <c r="B26" i="40"/>
  <c r="B26" i="46"/>
  <c r="B26" i="39"/>
  <c r="B26" i="24"/>
  <c r="B26" i="32"/>
  <c r="B26" i="38"/>
  <c r="B26" i="37"/>
  <c r="B26" i="15"/>
  <c r="B26" i="11"/>
  <c r="B26" i="34"/>
  <c r="B26" i="33"/>
  <c r="B26" i="36"/>
  <c r="B19" i="47"/>
  <c r="B19" i="46"/>
  <c r="B19" i="62"/>
  <c r="B19" i="60"/>
  <c r="B19" i="56"/>
  <c r="B19" i="54"/>
  <c r="B19" i="52"/>
  <c r="B19" i="34"/>
  <c r="B19" i="57"/>
  <c r="B19" i="61"/>
  <c r="B19" i="59"/>
  <c r="B19" i="65"/>
  <c r="B19" i="63"/>
  <c r="B19" i="58"/>
  <c r="B19" i="69"/>
  <c r="B19" i="55"/>
  <c r="B19" i="68"/>
  <c r="B19" i="72"/>
  <c r="B19" i="51"/>
  <c r="B19" i="73"/>
  <c r="B19" i="49"/>
  <c r="B19" i="50"/>
  <c r="B19" i="45"/>
  <c r="B19" i="48"/>
  <c r="B19" i="43"/>
  <c r="B19" i="41"/>
  <c r="B19" i="40"/>
  <c r="B19" i="42"/>
  <c r="B19" i="33"/>
  <c r="B19" i="66"/>
  <c r="B19" i="64"/>
  <c r="B19" i="25"/>
  <c r="B19" i="21"/>
  <c r="B19" i="70"/>
  <c r="B19" i="22"/>
  <c r="B19" i="18"/>
  <c r="B19" i="71"/>
  <c r="B19" i="26"/>
  <c r="B19" i="19"/>
  <c r="B19" i="20"/>
  <c r="B19" i="44"/>
  <c r="B19" i="37"/>
  <c r="B19" i="39"/>
  <c r="B19" i="24"/>
  <c r="B19" i="32"/>
  <c r="B19" i="38"/>
  <c r="B19" i="36"/>
  <c r="B19" i="17"/>
  <c r="B19" i="14"/>
  <c r="B19" i="16"/>
  <c r="B19" i="15"/>
  <c r="C16" i="62" l="1"/>
  <c r="C17" i="62"/>
  <c r="C25" i="62"/>
  <c r="C24" i="62"/>
  <c r="C23" i="62"/>
  <c r="C22" i="62"/>
  <c r="C25" i="66"/>
  <c r="C24" i="66"/>
  <c r="C22" i="66"/>
  <c r="C23" i="66"/>
  <c r="C17" i="66"/>
  <c r="C16" i="66"/>
  <c r="C22" i="9"/>
  <c r="C25" i="9"/>
  <c r="C24" i="9"/>
  <c r="C23" i="9"/>
  <c r="C17" i="65"/>
  <c r="C16" i="65"/>
  <c r="C22" i="65"/>
  <c r="C24" i="65"/>
  <c r="C23" i="65"/>
  <c r="C25" i="65"/>
  <c r="C16" i="63"/>
  <c r="C17" i="63"/>
  <c r="C19" i="63" s="1"/>
  <c r="C24" i="63"/>
  <c r="C23" i="63"/>
  <c r="C22" i="63"/>
  <c r="C25" i="63"/>
  <c r="C26" i="63" s="1"/>
  <c r="C25" i="25"/>
  <c r="C24" i="25"/>
  <c r="C23" i="25"/>
  <c r="C22" i="25"/>
  <c r="C17" i="25"/>
  <c r="C16" i="25"/>
  <c r="C17" i="21"/>
  <c r="C16" i="21"/>
  <c r="C25" i="21"/>
  <c r="C22" i="21"/>
  <c r="C24" i="21"/>
  <c r="C23" i="21"/>
  <c r="C23" i="64"/>
  <c r="C22" i="64"/>
  <c r="C25" i="64"/>
  <c r="C24" i="64"/>
  <c r="C17" i="64"/>
  <c r="C16" i="64"/>
  <c r="C16" i="61"/>
  <c r="C17" i="61"/>
  <c r="C19" i="61" s="1"/>
  <c r="C25" i="61"/>
  <c r="C24" i="61"/>
  <c r="C23" i="61"/>
  <c r="C22" i="61"/>
  <c r="C25" i="67"/>
  <c r="C24" i="67"/>
  <c r="C23" i="67"/>
  <c r="C22" i="67"/>
  <c r="C17" i="67"/>
  <c r="C19" i="67" s="1"/>
  <c r="C16" i="67"/>
  <c r="C22" i="60"/>
  <c r="C25" i="60"/>
  <c r="C24" i="60"/>
  <c r="C23" i="60"/>
  <c r="C16" i="60"/>
  <c r="C17" i="60"/>
  <c r="C19" i="60" s="1"/>
  <c r="C23" i="6"/>
  <c r="C22" i="6"/>
  <c r="C25" i="6"/>
  <c r="C26" i="6" s="1"/>
  <c r="C24" i="6"/>
  <c r="C24" i="5"/>
  <c r="C23" i="5"/>
  <c r="C22" i="5"/>
  <c r="C25" i="5"/>
  <c r="C26" i="5" s="1"/>
  <c r="C25" i="59"/>
  <c r="C23" i="59"/>
  <c r="C22" i="59"/>
  <c r="C24" i="59"/>
  <c r="C17" i="59"/>
  <c r="C19" i="59" s="1"/>
  <c r="C16" i="59"/>
  <c r="C24" i="57"/>
  <c r="C22" i="57"/>
  <c r="C25" i="57"/>
  <c r="C23" i="57"/>
  <c r="C17" i="57"/>
  <c r="C16" i="57"/>
  <c r="C23" i="7"/>
  <c r="C22" i="7"/>
  <c r="C25" i="7"/>
  <c r="C24" i="7"/>
  <c r="C16" i="17"/>
  <c r="C17" i="17"/>
  <c r="C19" i="17" s="1"/>
  <c r="C25" i="17"/>
  <c r="C24" i="17"/>
  <c r="C23" i="17"/>
  <c r="C22" i="17"/>
  <c r="C25" i="56"/>
  <c r="C22" i="56"/>
  <c r="C24" i="56"/>
  <c r="C23" i="56"/>
  <c r="C16" i="56"/>
  <c r="C17" i="56"/>
  <c r="C19" i="56" s="1"/>
  <c r="C22" i="55"/>
  <c r="C25" i="55"/>
  <c r="C24" i="55"/>
  <c r="C23" i="55"/>
  <c r="C17" i="55"/>
  <c r="C16" i="55"/>
  <c r="C22" i="68"/>
  <c r="C24" i="68"/>
  <c r="C23" i="68"/>
  <c r="C25" i="68"/>
  <c r="C26" i="68" s="1"/>
  <c r="C17" i="68"/>
  <c r="C16" i="68"/>
  <c r="C17" i="69"/>
  <c r="C16" i="69"/>
  <c r="C19" i="69" s="1"/>
  <c r="C16" i="54"/>
  <c r="C17" i="54"/>
  <c r="C19" i="54" s="1"/>
  <c r="C23" i="54"/>
  <c r="C22" i="54"/>
  <c r="C25" i="54"/>
  <c r="C24" i="54"/>
  <c r="C23" i="70"/>
  <c r="C25" i="70"/>
  <c r="C24" i="70"/>
  <c r="C22" i="70"/>
  <c r="C16" i="70"/>
  <c r="C17" i="70"/>
  <c r="C23" i="4"/>
  <c r="C22" i="4"/>
  <c r="C25" i="4"/>
  <c r="C24" i="4"/>
  <c r="C32" i="3"/>
  <c r="C23" i="3"/>
  <c r="C22" i="3"/>
  <c r="C25" i="3"/>
  <c r="C24" i="3"/>
  <c r="C16" i="22"/>
  <c r="C17" i="22"/>
  <c r="C19" i="22" s="1"/>
  <c r="C25" i="22"/>
  <c r="C26" i="22" s="1"/>
  <c r="C24" i="22"/>
  <c r="C22" i="22"/>
  <c r="C23" i="22"/>
  <c r="C32" i="22"/>
  <c r="C25" i="14"/>
  <c r="C22" i="14"/>
  <c r="C24" i="14"/>
  <c r="C23" i="14"/>
  <c r="C17" i="14"/>
  <c r="C16" i="14"/>
  <c r="C32" i="14"/>
  <c r="C17" i="18"/>
  <c r="C19" i="18" s="1"/>
  <c r="C16" i="18"/>
  <c r="C22" i="18"/>
  <c r="C25" i="18"/>
  <c r="C24" i="18"/>
  <c r="C23" i="18"/>
  <c r="C32" i="18"/>
  <c r="C24" i="53"/>
  <c r="C25" i="53"/>
  <c r="C23" i="53"/>
  <c r="C22" i="53"/>
  <c r="C32" i="53"/>
  <c r="C24" i="13"/>
  <c r="C23" i="13"/>
  <c r="C22" i="13"/>
  <c r="C25" i="13"/>
  <c r="C26" i="13" s="1"/>
  <c r="C32" i="13"/>
  <c r="C24" i="71"/>
  <c r="C23" i="71"/>
  <c r="C22" i="71"/>
  <c r="C25" i="71"/>
  <c r="C26" i="71" s="1"/>
  <c r="C32" i="71"/>
  <c r="C17" i="71"/>
  <c r="C16" i="71"/>
  <c r="C23" i="52"/>
  <c r="C25" i="52"/>
  <c r="C22" i="52"/>
  <c r="C24" i="52"/>
  <c r="C16" i="52"/>
  <c r="C17" i="52"/>
  <c r="C19" i="52" s="1"/>
  <c r="C23" i="26"/>
  <c r="C22" i="26"/>
  <c r="C25" i="26"/>
  <c r="C26" i="26" s="1"/>
  <c r="C24" i="26"/>
  <c r="C17" i="26"/>
  <c r="C16" i="26"/>
  <c r="C32" i="26"/>
  <c r="C16" i="19"/>
  <c r="C17" i="19"/>
  <c r="C19" i="19" s="1"/>
  <c r="C32" i="19"/>
  <c r="C25" i="19"/>
  <c r="C26" i="19" s="1"/>
  <c r="C24" i="19"/>
  <c r="C23" i="19"/>
  <c r="C22" i="19"/>
  <c r="C25" i="10"/>
  <c r="C24" i="10"/>
  <c r="C23" i="10"/>
  <c r="C22" i="10"/>
  <c r="C32" i="10"/>
  <c r="C25" i="72"/>
  <c r="C24" i="72"/>
  <c r="C22" i="72"/>
  <c r="C23" i="72"/>
  <c r="C17" i="72"/>
  <c r="C16" i="72"/>
  <c r="C19" i="72" s="1"/>
  <c r="C32" i="72"/>
  <c r="C23" i="20"/>
  <c r="C22" i="20"/>
  <c r="C25" i="20"/>
  <c r="C24" i="20"/>
  <c r="C17" i="20"/>
  <c r="C16" i="20"/>
  <c r="C24" i="51"/>
  <c r="C25" i="51"/>
  <c r="C23" i="51"/>
  <c r="C22" i="51"/>
  <c r="C16" i="51"/>
  <c r="C17" i="51"/>
  <c r="C19" i="51" s="1"/>
  <c r="C32" i="51"/>
  <c r="C23" i="73"/>
  <c r="C25" i="73"/>
  <c r="C24" i="73"/>
  <c r="C22" i="73"/>
  <c r="C17" i="73"/>
  <c r="C19" i="73" s="1"/>
  <c r="C16" i="73"/>
  <c r="C23" i="50"/>
  <c r="C22" i="50"/>
  <c r="C25" i="50"/>
  <c r="C24" i="50"/>
  <c r="C16" i="50"/>
  <c r="C17" i="50"/>
  <c r="C19" i="50" s="1"/>
  <c r="C25" i="74"/>
  <c r="C24" i="74"/>
  <c r="C23" i="74"/>
  <c r="C22" i="74"/>
  <c r="C32" i="74"/>
  <c r="C17" i="16"/>
  <c r="C16" i="16"/>
  <c r="C19" i="16" s="1"/>
  <c r="C24" i="2"/>
  <c r="C23" i="2"/>
  <c r="C22" i="2"/>
  <c r="C25" i="2"/>
  <c r="C26" i="2" s="1"/>
  <c r="C32" i="2"/>
  <c r="C17" i="49"/>
  <c r="C16" i="49"/>
  <c r="C25" i="49"/>
  <c r="C24" i="49"/>
  <c r="C23" i="49"/>
  <c r="C22" i="49"/>
  <c r="C25" i="45"/>
  <c r="C26" i="45" s="1"/>
  <c r="C23" i="45"/>
  <c r="C22" i="45"/>
  <c r="C24" i="45"/>
  <c r="C17" i="45"/>
  <c r="C19" i="45" s="1"/>
  <c r="C16" i="45"/>
  <c r="C32" i="45"/>
  <c r="C23" i="48"/>
  <c r="C22" i="48"/>
  <c r="C25" i="48"/>
  <c r="C24" i="48"/>
  <c r="C17" i="48"/>
  <c r="C16" i="48"/>
  <c r="C16" i="44"/>
  <c r="C17" i="44"/>
  <c r="C19" i="44" s="1"/>
  <c r="C25" i="44"/>
  <c r="C24" i="44"/>
  <c r="C23" i="44"/>
  <c r="C22" i="44"/>
  <c r="C32" i="44"/>
  <c r="C25" i="12"/>
  <c r="C24" i="12"/>
  <c r="C23" i="12"/>
  <c r="C22" i="12"/>
  <c r="C17" i="47"/>
  <c r="C16" i="47"/>
  <c r="C23" i="47"/>
  <c r="C22" i="47"/>
  <c r="C25" i="47"/>
  <c r="C24" i="47"/>
  <c r="C16" i="43"/>
  <c r="C17" i="43"/>
  <c r="C19" i="43" s="1"/>
  <c r="C24" i="43"/>
  <c r="C22" i="43"/>
  <c r="C25" i="43"/>
  <c r="C23" i="43"/>
  <c r="C26" i="43" s="1"/>
  <c r="C32" i="43"/>
  <c r="C25" i="8"/>
  <c r="C22" i="8"/>
  <c r="C24" i="8"/>
  <c r="C23" i="8"/>
  <c r="C32" i="8"/>
  <c r="C16" i="42"/>
  <c r="C17" i="42"/>
  <c r="C19" i="42" s="1"/>
  <c r="C24" i="42"/>
  <c r="C23" i="42"/>
  <c r="C22" i="42"/>
  <c r="C25" i="42"/>
  <c r="C26" i="42" s="1"/>
  <c r="C32" i="42"/>
  <c r="C17" i="41"/>
  <c r="C16" i="41"/>
  <c r="C32" i="41"/>
  <c r="C24" i="41"/>
  <c r="C25" i="41"/>
  <c r="C23" i="41"/>
  <c r="C22" i="41"/>
  <c r="C25" i="40"/>
  <c r="C22" i="40"/>
  <c r="C24" i="40"/>
  <c r="C23" i="40"/>
  <c r="C17" i="40"/>
  <c r="C19" i="40" s="1"/>
  <c r="C16" i="40"/>
  <c r="C23" i="46"/>
  <c r="C22" i="46"/>
  <c r="C25" i="46"/>
  <c r="C24" i="46"/>
  <c r="C17" i="46"/>
  <c r="C16" i="46"/>
  <c r="C16" i="39"/>
  <c r="C17" i="39"/>
  <c r="C19" i="39" s="1"/>
  <c r="C25" i="39"/>
  <c r="C24" i="39"/>
  <c r="C23" i="39"/>
  <c r="C22" i="39"/>
  <c r="C26" i="39" s="1"/>
  <c r="C32" i="39"/>
  <c r="C25" i="24"/>
  <c r="C22" i="24"/>
  <c r="C26" i="24" s="1"/>
  <c r="C24" i="24"/>
  <c r="C23" i="24"/>
  <c r="C32" i="24"/>
  <c r="C17" i="24"/>
  <c r="C19" i="24" s="1"/>
  <c r="C16" i="24"/>
  <c r="C17" i="32"/>
  <c r="C16" i="32"/>
  <c r="C32" i="32"/>
  <c r="C23" i="32"/>
  <c r="C22" i="32"/>
  <c r="C26" i="32" s="1"/>
  <c r="C25" i="32"/>
  <c r="C24" i="32"/>
  <c r="C25" i="38"/>
  <c r="C24" i="38"/>
  <c r="C23" i="38"/>
  <c r="C22" i="38"/>
  <c r="C26" i="38" s="1"/>
  <c r="C32" i="38"/>
  <c r="C16" i="38"/>
  <c r="C17" i="38"/>
  <c r="C25" i="37"/>
  <c r="C24" i="37"/>
  <c r="C23" i="37"/>
  <c r="C22" i="37"/>
  <c r="C26" i="37" s="1"/>
  <c r="C16" i="37"/>
  <c r="C17" i="37"/>
  <c r="C32" i="37"/>
  <c r="C17" i="15"/>
  <c r="C16" i="15"/>
  <c r="C19" i="15" s="1"/>
  <c r="C22" i="15"/>
  <c r="C25" i="15"/>
  <c r="C24" i="15"/>
  <c r="C23" i="15"/>
  <c r="C22" i="11"/>
  <c r="C24" i="11"/>
  <c r="C23" i="11"/>
  <c r="C25" i="11"/>
  <c r="C26" i="11" s="1"/>
  <c r="C32" i="11"/>
  <c r="C17" i="34"/>
  <c r="C16" i="34"/>
  <c r="C24" i="34"/>
  <c r="C23" i="34"/>
  <c r="C22" i="34"/>
  <c r="C25" i="34"/>
  <c r="C32" i="34"/>
  <c r="C24" i="33"/>
  <c r="C23" i="33"/>
  <c r="C22" i="33"/>
  <c r="C25" i="33"/>
  <c r="C16" i="33"/>
  <c r="C17" i="33"/>
  <c r="C19" i="33" s="1"/>
  <c r="B19" i="9"/>
  <c r="B19" i="6"/>
  <c r="B19" i="5"/>
  <c r="B19" i="7"/>
  <c r="B19" i="4"/>
  <c r="B19" i="3"/>
  <c r="B19" i="13"/>
  <c r="B19" i="10"/>
  <c r="B19" i="12"/>
  <c r="B19" i="8"/>
  <c r="B19" i="11"/>
  <c r="B13" i="47"/>
  <c r="B13" i="46"/>
  <c r="B13" i="62"/>
  <c r="B13" i="60"/>
  <c r="B13" i="56"/>
  <c r="B13" i="54"/>
  <c r="B13" i="52"/>
  <c r="B13" i="57"/>
  <c r="B13" i="59"/>
  <c r="B13" i="65"/>
  <c r="B13" i="63"/>
  <c r="B13" i="67"/>
  <c r="B13" i="68"/>
  <c r="B13" i="51"/>
  <c r="C11" i="62" l="1"/>
  <c r="C13" i="62" s="1"/>
  <c r="C10" i="62"/>
  <c r="C19" i="62"/>
  <c r="C26" i="62"/>
  <c r="C19" i="66"/>
  <c r="C26" i="66"/>
  <c r="C17" i="9"/>
  <c r="C16" i="9"/>
  <c r="C26" i="9"/>
  <c r="C11" i="65"/>
  <c r="C10" i="65"/>
  <c r="C26" i="65"/>
  <c r="C19" i="65"/>
  <c r="C10" i="63"/>
  <c r="C11" i="63"/>
  <c r="C13" i="63" s="1"/>
  <c r="C19" i="25"/>
  <c r="C26" i="25"/>
  <c r="C26" i="21"/>
  <c r="C19" i="21"/>
  <c r="C19" i="64"/>
  <c r="C26" i="64"/>
  <c r="C26" i="61"/>
  <c r="C10" i="67"/>
  <c r="C11" i="67"/>
  <c r="C26" i="67"/>
  <c r="C26" i="60"/>
  <c r="C10" i="60"/>
  <c r="C11" i="60"/>
  <c r="C17" i="6"/>
  <c r="C16" i="6"/>
  <c r="C17" i="5"/>
  <c r="C16" i="5"/>
  <c r="C11" i="59"/>
  <c r="C10" i="59"/>
  <c r="C26" i="59"/>
  <c r="C19" i="57"/>
  <c r="C26" i="57"/>
  <c r="C10" i="57"/>
  <c r="C11" i="57"/>
  <c r="C13" i="57" s="1"/>
  <c r="C16" i="7"/>
  <c r="C17" i="7"/>
  <c r="C19" i="7" s="1"/>
  <c r="C26" i="7"/>
  <c r="C26" i="17"/>
  <c r="C11" i="56"/>
  <c r="C10" i="56"/>
  <c r="C26" i="56"/>
  <c r="C19" i="55"/>
  <c r="C26" i="55"/>
  <c r="C11" i="68"/>
  <c r="C10" i="68"/>
  <c r="C19" i="68"/>
  <c r="C11" i="54"/>
  <c r="C10" i="54"/>
  <c r="C26" i="54"/>
  <c r="C19" i="70"/>
  <c r="C26" i="70"/>
  <c r="C17" i="4"/>
  <c r="C16" i="4"/>
  <c r="C26" i="4"/>
  <c r="C17" i="3"/>
  <c r="C16" i="3"/>
  <c r="C26" i="3"/>
  <c r="C19" i="14"/>
  <c r="C26" i="14"/>
  <c r="C26" i="18"/>
  <c r="C26" i="53"/>
  <c r="C17" i="13"/>
  <c r="C16" i="13"/>
  <c r="C19" i="71"/>
  <c r="C26" i="52"/>
  <c r="C10" i="52"/>
  <c r="C11" i="52"/>
  <c r="C13" i="52" s="1"/>
  <c r="C19" i="26"/>
  <c r="C17" i="10"/>
  <c r="C16" i="10"/>
  <c r="C26" i="10"/>
  <c r="C26" i="72"/>
  <c r="C19" i="20"/>
  <c r="C26" i="20"/>
  <c r="C11" i="51"/>
  <c r="C10" i="51"/>
  <c r="C26" i="51"/>
  <c r="C26" i="73"/>
  <c r="C26" i="50"/>
  <c r="C26" i="74"/>
  <c r="C26" i="49"/>
  <c r="C19" i="49"/>
  <c r="C26" i="48"/>
  <c r="C19" i="48"/>
  <c r="C26" i="44"/>
  <c r="C16" i="12"/>
  <c r="C17" i="12"/>
  <c r="C19" i="12" s="1"/>
  <c r="C26" i="12"/>
  <c r="C26" i="47"/>
  <c r="C10" i="47"/>
  <c r="C11" i="47"/>
  <c r="C13" i="47" s="1"/>
  <c r="C19" i="47"/>
  <c r="C17" i="8"/>
  <c r="C16" i="8"/>
  <c r="C19" i="8" s="1"/>
  <c r="C26" i="8"/>
  <c r="C26" i="41"/>
  <c r="C19" i="41"/>
  <c r="C26" i="40"/>
  <c r="C11" i="46"/>
  <c r="C10" i="46"/>
  <c r="C19" i="46"/>
  <c r="C26" i="46"/>
  <c r="C19" i="32"/>
  <c r="C19" i="38"/>
  <c r="C19" i="37"/>
  <c r="C26" i="15"/>
  <c r="C17" i="11"/>
  <c r="C16" i="11"/>
  <c r="C26" i="34"/>
  <c r="C19" i="34"/>
  <c r="C26" i="33"/>
  <c r="B13" i="50"/>
  <c r="B13" i="45"/>
  <c r="B13" i="48"/>
  <c r="B13" i="41"/>
  <c r="B13" i="40"/>
  <c r="B13" i="42"/>
  <c r="B13" i="33"/>
  <c r="B13" i="66"/>
  <c r="B13" i="25"/>
  <c r="C11" i="66" l="1"/>
  <c r="C10" i="66"/>
  <c r="C19" i="9"/>
  <c r="C13" i="65"/>
  <c r="C10" i="25"/>
  <c r="C11" i="25"/>
  <c r="C13" i="67"/>
  <c r="C13" i="60"/>
  <c r="C19" i="6"/>
  <c r="C19" i="5"/>
  <c r="C13" i="59"/>
  <c r="C13" i="56"/>
  <c r="C13" i="68"/>
  <c r="C13" i="54"/>
  <c r="C19" i="4"/>
  <c r="C19" i="3"/>
  <c r="C19" i="13"/>
  <c r="C19" i="10"/>
  <c r="C13" i="51"/>
  <c r="C11" i="50"/>
  <c r="C10" i="50"/>
  <c r="C10" i="45"/>
  <c r="C11" i="45"/>
  <c r="C13" i="45" s="1"/>
  <c r="C11" i="48"/>
  <c r="C13" i="48" s="1"/>
  <c r="C10" i="48"/>
  <c r="C11" i="42"/>
  <c r="C10" i="42"/>
  <c r="C10" i="41"/>
  <c r="C11" i="41"/>
  <c r="C13" i="41" s="1"/>
  <c r="C10" i="40"/>
  <c r="C11" i="40"/>
  <c r="C13" i="40" s="1"/>
  <c r="C13" i="46"/>
  <c r="C19" i="11"/>
  <c r="C11" i="33"/>
  <c r="C10" i="33"/>
  <c r="C13" i="33" s="1"/>
  <c r="B13" i="22"/>
  <c r="B13" i="37"/>
  <c r="B13" i="24"/>
  <c r="B13" i="38"/>
  <c r="B13" i="14"/>
  <c r="B13" i="16"/>
  <c r="B13" i="9"/>
  <c r="B13" i="6"/>
  <c r="B13" i="5"/>
  <c r="B13" i="7"/>
  <c r="B13" i="4"/>
  <c r="B13" i="11"/>
  <c r="B13" i="2"/>
  <c r="C13" i="66" l="1"/>
  <c r="C10" i="9"/>
  <c r="C11" i="9"/>
  <c r="C13" i="25"/>
  <c r="C11" i="6"/>
  <c r="C10" i="6"/>
  <c r="C11" i="5"/>
  <c r="C10" i="5"/>
  <c r="C11" i="7"/>
  <c r="C13" i="7" s="1"/>
  <c r="C10" i="7"/>
  <c r="C10" i="4"/>
  <c r="C11" i="4"/>
  <c r="C13" i="4" s="1"/>
  <c r="C11" i="22"/>
  <c r="C10" i="22"/>
  <c r="C11" i="14"/>
  <c r="C10" i="14"/>
  <c r="C13" i="50"/>
  <c r="C11" i="16"/>
  <c r="C10" i="16"/>
  <c r="C11" i="2"/>
  <c r="C10" i="2"/>
  <c r="C13" i="42"/>
  <c r="C11" i="24"/>
  <c r="C13" i="24" s="1"/>
  <c r="C10" i="24"/>
  <c r="C11" i="38"/>
  <c r="C10" i="38"/>
  <c r="C13" i="38" s="1"/>
  <c r="C11" i="37"/>
  <c r="C13" i="37" s="1"/>
  <c r="C10" i="37"/>
  <c r="C11" i="11"/>
  <c r="C10" i="11"/>
  <c r="B12" i="36"/>
  <c r="C13" i="9" l="1"/>
  <c r="C13" i="6"/>
  <c r="C13" i="5"/>
  <c r="C13" i="22"/>
  <c r="C13" i="14"/>
  <c r="C13" i="16"/>
  <c r="C13" i="2"/>
  <c r="C13" i="11"/>
  <c r="B13" i="36"/>
  <c r="C16" i="36"/>
  <c r="C17" i="36"/>
  <c r="C22" i="36"/>
  <c r="C23" i="36"/>
  <c r="C24" i="36"/>
  <c r="C25" i="36"/>
  <c r="C29" i="36"/>
  <c r="C30" i="36"/>
  <c r="C35" i="36"/>
  <c r="C36" i="36"/>
  <c r="C37" i="36"/>
  <c r="C38" i="36"/>
  <c r="B13" i="34"/>
  <c r="B13" i="15"/>
  <c r="B13" i="32"/>
  <c r="B13" i="39"/>
  <c r="B13" i="8"/>
  <c r="B13" i="43"/>
  <c r="B13" i="12"/>
  <c r="B13" i="44"/>
  <c r="B13" i="49"/>
  <c r="B19" i="2"/>
  <c r="B13" i="74"/>
  <c r="B19" i="74"/>
  <c r="B13" i="73"/>
  <c r="B13" i="20"/>
  <c r="B13" i="72"/>
  <c r="B13" i="10"/>
  <c r="B13" i="19"/>
  <c r="B13" i="26"/>
  <c r="B13" i="71"/>
  <c r="B13" i="13"/>
  <c r="B13" i="53"/>
  <c r="B19" i="53"/>
  <c r="B13" i="18"/>
  <c r="B13" i="3"/>
  <c r="B13" i="70"/>
  <c r="B13" i="69"/>
  <c r="B13" i="55"/>
  <c r="B13" i="17"/>
  <c r="B13" i="58"/>
  <c r="B13" i="61"/>
  <c r="B13" i="64"/>
  <c r="B13" i="21"/>
  <c r="C10" i="21" l="1"/>
  <c r="C11" i="21"/>
  <c r="C13" i="21" s="1"/>
  <c r="C10" i="64"/>
  <c r="C11" i="64"/>
  <c r="C13" i="64" s="1"/>
  <c r="C11" i="61"/>
  <c r="C10" i="61"/>
  <c r="C10" i="58"/>
  <c r="C11" i="58"/>
  <c r="C13" i="58" s="1"/>
  <c r="C11" i="17"/>
  <c r="C13" i="17" s="1"/>
  <c r="C10" i="17"/>
  <c r="C11" i="55"/>
  <c r="C10" i="55"/>
  <c r="C10" i="69"/>
  <c r="C11" i="69"/>
  <c r="C13" i="69" s="1"/>
  <c r="C11" i="70"/>
  <c r="C10" i="70"/>
  <c r="C11" i="3"/>
  <c r="C10" i="3"/>
  <c r="C10" i="18"/>
  <c r="C11" i="18"/>
  <c r="C11" i="53"/>
  <c r="C10" i="53"/>
  <c r="C17" i="53"/>
  <c r="C16" i="53"/>
  <c r="C11" i="13"/>
  <c r="C10" i="13"/>
  <c r="C10" i="71"/>
  <c r="C11" i="71"/>
  <c r="C13" i="71" s="1"/>
  <c r="C11" i="26"/>
  <c r="C10" i="26"/>
  <c r="C11" i="19"/>
  <c r="C10" i="19"/>
  <c r="C11" i="10"/>
  <c r="C10" i="10"/>
  <c r="C10" i="72"/>
  <c r="C13" i="72" s="1"/>
  <c r="C11" i="72"/>
  <c r="C11" i="20"/>
  <c r="C10" i="20"/>
  <c r="C10" i="73"/>
  <c r="C11" i="73"/>
  <c r="C11" i="74"/>
  <c r="C10" i="74"/>
  <c r="C16" i="74"/>
  <c r="C17" i="74"/>
  <c r="C19" i="74" s="1"/>
  <c r="C17" i="2"/>
  <c r="C16" i="2"/>
  <c r="C11" i="49"/>
  <c r="C10" i="49"/>
  <c r="C10" i="44"/>
  <c r="C11" i="44"/>
  <c r="C13" i="44" s="1"/>
  <c r="C10" i="12"/>
  <c r="C11" i="12"/>
  <c r="C13" i="12" s="1"/>
  <c r="C11" i="43"/>
  <c r="C13" i="43" s="1"/>
  <c r="C10" i="43"/>
  <c r="C11" i="8"/>
  <c r="C10" i="8"/>
  <c r="C11" i="39"/>
  <c r="C10" i="39"/>
  <c r="C11" i="32"/>
  <c r="C10" i="32"/>
  <c r="C11" i="15"/>
  <c r="C10" i="15"/>
  <c r="C11" i="34"/>
  <c r="C10" i="34"/>
  <c r="C26" i="36"/>
  <c r="C10" i="36"/>
  <c r="C11" i="36"/>
  <c r="C40" i="36"/>
  <c r="C32" i="36"/>
  <c r="C19" i="36"/>
  <c r="C13" i="36"/>
  <c r="C13" i="61" l="1"/>
  <c r="C13" i="55"/>
  <c r="C13" i="70"/>
  <c r="C13" i="3"/>
  <c r="C13" i="18"/>
  <c r="C19" i="53"/>
  <c r="C13" i="53"/>
  <c r="C13" i="13"/>
  <c r="C13" i="26"/>
  <c r="C13" i="19"/>
  <c r="C13" i="10"/>
  <c r="C13" i="20"/>
  <c r="C13" i="73"/>
  <c r="C13" i="74"/>
  <c r="C19" i="2"/>
  <c r="C13" i="49"/>
  <c r="C13" i="8"/>
  <c r="C13" i="39"/>
  <c r="C13" i="32"/>
  <c r="C13" i="15"/>
  <c r="C13" i="34"/>
</calcChain>
</file>

<file path=xl/sharedStrings.xml><?xml version="1.0" encoding="utf-8"?>
<sst xmlns="http://schemas.openxmlformats.org/spreadsheetml/2006/main" count="3468" uniqueCount="119">
  <si>
    <t>ayapaneco</t>
  </si>
  <si>
    <t>Akateko</t>
  </si>
  <si>
    <t>amuzgo</t>
  </si>
  <si>
    <t>cuicateco</t>
  </si>
  <si>
    <t>chatino</t>
  </si>
  <si>
    <t>chocholteco</t>
  </si>
  <si>
    <t>chontal de Tabasco</t>
  </si>
  <si>
    <t>Chuj</t>
  </si>
  <si>
    <t>ch'ol</t>
  </si>
  <si>
    <t>huasteco</t>
  </si>
  <si>
    <t>ixcateco</t>
  </si>
  <si>
    <t>Jakalteko</t>
  </si>
  <si>
    <t>chontal de Oaxaca</t>
  </si>
  <si>
    <t>huave</t>
  </si>
  <si>
    <t>Ixil</t>
  </si>
  <si>
    <t>Kaqchikel</t>
  </si>
  <si>
    <t>K'iche'</t>
  </si>
  <si>
    <t>Mam</t>
  </si>
  <si>
    <t>mixe</t>
  </si>
  <si>
    <t>oluteco</t>
  </si>
  <si>
    <t>popoluca de la sierra</t>
  </si>
  <si>
    <t>Q'eqchi'</t>
  </si>
  <si>
    <t>sayulteco</t>
  </si>
  <si>
    <t>tarasco</t>
  </si>
  <si>
    <t>Teko</t>
  </si>
  <si>
    <t>tepehua</t>
  </si>
  <si>
    <t>texistepequeño</t>
  </si>
  <si>
    <t>totonaco</t>
  </si>
  <si>
    <t>zoque</t>
  </si>
  <si>
    <t>tseltal</t>
  </si>
  <si>
    <t>triqui</t>
  </si>
  <si>
    <t>tsotsil</t>
  </si>
  <si>
    <t>zapoteco</t>
  </si>
  <si>
    <t>tojolabal</t>
  </si>
  <si>
    <t>Q'anjob'al</t>
  </si>
  <si>
    <t>qato'k</t>
  </si>
  <si>
    <t>popoloca</t>
  </si>
  <si>
    <t>mixteco</t>
  </si>
  <si>
    <t>maya</t>
  </si>
  <si>
    <t>lacandón</t>
  </si>
  <si>
    <t>kumiai</t>
  </si>
  <si>
    <t>chichimeco jonaz</t>
  </si>
  <si>
    <t>Instrucción de la población de 15 años y más²</t>
  </si>
  <si>
    <t>Instrucción básica en población de 6 a 14 años²</t>
  </si>
  <si>
    <r>
      <t>Población en localidades</t>
    </r>
    <r>
      <rPr>
        <b/>
        <sz val="10"/>
        <color indexed="8"/>
        <rFont val="Calibri"/>
        <family val="2"/>
      </rPr>
      <t>³</t>
    </r>
  </si>
  <si>
    <t>3/ La clasificación de las localidades se hizo a partir de los criterios del Sistema Urbano Nacional, CONAPO, 2000, 2005 e INEGI, 2005</t>
  </si>
  <si>
    <t>mazateco</t>
  </si>
  <si>
    <r>
      <t xml:space="preserve">1/ Para el cálculo de los porcentajes no se consideran los casos </t>
    </r>
    <r>
      <rPr>
        <i/>
        <sz val="8"/>
        <color indexed="8"/>
        <rFont val="Helv"/>
        <family val="2"/>
      </rPr>
      <t>No Especificados</t>
    </r>
  </si>
  <si>
    <t>2/ Población con por lo menos un año aprobado del nivel de instrucción correspondiente</t>
  </si>
  <si>
    <t xml:space="preserve">   Rural de 1 a 2 499 habitantes</t>
  </si>
  <si>
    <t xml:space="preserve">   En transición de 2 500 a 14 999 habitantes</t>
  </si>
  <si>
    <t xml:space="preserve">   Ciudades pequeñas de 15 000 a 999 999 habitantes</t>
  </si>
  <si>
    <t xml:space="preserve">   Ciudades medias de 100 000 a 1 000 000 habitantes</t>
  </si>
  <si>
    <t xml:space="preserve">   Ciudades grandes más de un millón de habitantes</t>
  </si>
  <si>
    <t>Fuente: Estimación del INALI con base en los datos del II Conteo de Población y Vivienda, 2005 y el Cátalogo de las Lenguas Indígenas Nacionales, INALI, 2008.</t>
  </si>
  <si>
    <t>tlahuica</t>
  </si>
  <si>
    <t>pame</t>
  </si>
  <si>
    <t>pápago</t>
  </si>
  <si>
    <t>chinanteco</t>
  </si>
  <si>
    <t>tlapaneco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</si>
  <si>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</si>
  <si>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Asiste</t>
  </si>
  <si>
    <t>Awakateko</t>
  </si>
  <si>
    <t>Kickapoo</t>
  </si>
  <si>
    <t>Hombre</t>
  </si>
  <si>
    <t>Mujer</t>
  </si>
  <si>
    <t>Total</t>
  </si>
  <si>
    <t>N.E.</t>
  </si>
  <si>
    <t>Sin instrucción</t>
  </si>
  <si>
    <t>Primaria</t>
  </si>
  <si>
    <t>Secundaria</t>
  </si>
  <si>
    <t>Básica</t>
  </si>
  <si>
    <t>Media superior</t>
  </si>
  <si>
    <t>Superior</t>
  </si>
  <si>
    <t>Habla sólo lengua indígena</t>
  </si>
  <si>
    <t>Habla también español</t>
  </si>
  <si>
    <t>No asiste</t>
  </si>
  <si>
    <t xml:space="preserve">Total </t>
  </si>
  <si>
    <t>Alfabetismo en población de 15 años y más</t>
  </si>
  <si>
    <t>Alfabeta</t>
  </si>
  <si>
    <t>Analfabeta</t>
  </si>
  <si>
    <t>Rural</t>
  </si>
  <si>
    <t>En transición</t>
  </si>
  <si>
    <t>Ciudades pequeñas</t>
  </si>
  <si>
    <t>Ciudades medias</t>
  </si>
  <si>
    <t>%¹</t>
  </si>
  <si>
    <t>Bilingüismo lengua indígena-español en pob. de 5 años y más</t>
  </si>
  <si>
    <t>Asistencia escolar en población de 6 a 14 años</t>
  </si>
  <si>
    <t>Preescolar</t>
  </si>
  <si>
    <t>pima</t>
  </si>
  <si>
    <t>Ciudades grandes</t>
  </si>
  <si>
    <t xml:space="preserve">Población total de 5 años y más </t>
  </si>
  <si>
    <t xml:space="preserve"> tepehuano del norte</t>
  </si>
  <si>
    <t xml:space="preserve"> </t>
  </si>
  <si>
    <t xml:space="preserve"> tepehuano del sur</t>
  </si>
  <si>
    <t>tarahumara</t>
  </si>
  <si>
    <t>guarijío</t>
  </si>
  <si>
    <t>yaqui</t>
  </si>
  <si>
    <t>mayo</t>
  </si>
  <si>
    <t>cora</t>
  </si>
  <si>
    <t>huichol</t>
  </si>
  <si>
    <t>náhuatl</t>
  </si>
  <si>
    <t>cucapá</t>
  </si>
  <si>
    <t>kiliwa</t>
  </si>
  <si>
    <t>seri</t>
  </si>
  <si>
    <t>otomí</t>
  </si>
  <si>
    <t>mazahua</t>
  </si>
  <si>
    <t>matlatzinca</t>
  </si>
  <si>
    <t>--</t>
  </si>
  <si>
    <r>
      <t xml:space="preserve">1/ Para el cálculo de los porcentajes se excluyeron los casos </t>
    </r>
    <r>
      <rPr>
        <i/>
        <sz val="8"/>
        <color indexed="8"/>
        <rFont val="Helv"/>
        <family val="2"/>
      </rPr>
      <t>No Especificados</t>
    </r>
  </si>
  <si>
    <t>3/ La clasificación de las localidades se hizo a partir de los criterios del Sistema Urbano Nacional, CONAPO, 2000, 2005, 2012 e INEGI, 2010</t>
  </si>
  <si>
    <t>Fuente: Estimación del INALI con base en los datos del Censo de Población y Vivienda, INEGI, 2010 y el Catálogo de las Lenguas Indígenas Nacionales, INALI, 2008.</t>
  </si>
  <si>
    <t xml:space="preserve">Población total de 3 años y más </t>
  </si>
  <si>
    <t>Bilingüismo lengua indígena-español en pob. de 3 años y más</t>
  </si>
  <si>
    <r>
      <t xml:space="preserve">Indicadores básicos de la agrupación Akateko, 2010 </t>
    </r>
    <r>
      <rPr>
        <b/>
        <sz val="14"/>
        <color indexed="8"/>
        <rFont val="Helv"/>
      </rPr>
      <t>*</t>
    </r>
  </si>
  <si>
    <t>paipai</t>
  </si>
  <si>
    <t>ku'ahl</t>
  </si>
  <si>
    <r>
      <t xml:space="preserve">Indicadores básicos de la agrupación ku'ahl, 2010 </t>
    </r>
    <r>
      <rPr>
        <b/>
        <sz val="14"/>
        <color indexed="8"/>
        <rFont val="Helv"/>
      </rPr>
      <t>*</t>
    </r>
  </si>
  <si>
    <t>*  El Censo de Población y Vivienda 2010 no reporta datos para los hablantes de esta agrupación lingüística.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</si>
</sst>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"/>
    <numFmt numFmtId="165" formatCode="_-* #,##0.0_-;\-* #,##0.0_-;_-* &quot;-&quot;?_-;_-@_-"/>
  </numFmts>
  <fonts count="17" x14ac:knownFonts="1">
    <font>
      <sz val="11"/>
      <color indexed="8"/>
      <name val="Calibri"/>
      <family val="2"/>
    </font>
    <font>
      <b/>
      <sz val="10"/>
      <color indexed="8"/>
      <name val="Helv"/>
      <family val="2"/>
    </font>
    <font>
      <sz val="10"/>
      <color indexed="8"/>
      <name val="Helv"/>
      <family val="2"/>
    </font>
    <font>
      <sz val="10"/>
      <name val="Arial"/>
      <family val="2"/>
    </font>
    <font>
      <sz val="10"/>
      <name val="Helv"/>
      <family val="2"/>
    </font>
    <font>
      <sz val="8"/>
      <color indexed="8"/>
      <name val="Helv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Helv"/>
      <family val="2"/>
    </font>
    <font>
      <b/>
      <sz val="10"/>
      <color indexed="8"/>
      <name val="Helv"/>
      <family val="2"/>
    </font>
    <font>
      <sz val="8"/>
      <name val="Helv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i/>
      <sz val="8"/>
      <color indexed="8"/>
      <name val="Helv"/>
      <family val="2"/>
    </font>
    <font>
      <sz val="8"/>
      <name val="Verdana"/>
      <family val="2"/>
    </font>
    <font>
      <b/>
      <sz val="14"/>
      <color indexed="8"/>
      <name val="Helv"/>
    </font>
    <font>
      <sz val="12"/>
      <color indexed="8"/>
      <name val="Helv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3" fontId="7" fillId="0" borderId="0" applyFont="0" applyBorder="0" applyProtection="0">
      <alignment horizontal="center"/>
    </xf>
    <xf numFmtId="3" fontId="2" fillId="0" borderId="0" applyBorder="0">
      <alignment horizontal="center"/>
    </xf>
    <xf numFmtId="41" fontId="7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1" fillId="0" borderId="0" xfId="0" applyFont="1" applyFill="1"/>
    <xf numFmtId="0" fontId="2" fillId="0" borderId="0" xfId="0" applyFont="1" applyBorder="1"/>
    <xf numFmtId="49" fontId="4" fillId="0" borderId="0" xfId="4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3" fontId="0" fillId="0" borderId="0" xfId="1" applyFont="1">
      <alignment horizontal="center"/>
    </xf>
    <xf numFmtId="0" fontId="1" fillId="0" borderId="1" xfId="0" applyFont="1" applyBorder="1" applyAlignment="1">
      <alignment horizontal="right" vertical="center" wrapText="1"/>
    </xf>
    <xf numFmtId="1" fontId="1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41" fontId="2" fillId="0" borderId="0" xfId="3" applyFont="1"/>
    <xf numFmtId="0" fontId="1" fillId="0" borderId="2" xfId="0" applyFont="1" applyBorder="1"/>
    <xf numFmtId="41" fontId="2" fillId="0" borderId="0" xfId="3" applyFont="1" applyAlignment="1">
      <alignment horizontal="right" vertical="center"/>
    </xf>
    <xf numFmtId="0" fontId="1" fillId="0" borderId="2" xfId="0" applyFont="1" applyFill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Fill="1" applyBorder="1"/>
    <xf numFmtId="3" fontId="2" fillId="0" borderId="0" xfId="2" applyFont="1" applyAlignment="1">
      <alignment horizontal="right"/>
    </xf>
    <xf numFmtId="3" fontId="2" fillId="0" borderId="0" xfId="2" applyFont="1" applyBorder="1" applyAlignment="1">
      <alignment horizontal="right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Border="1"/>
    <xf numFmtId="0" fontId="8" fillId="0" borderId="0" xfId="0" applyFont="1" applyBorder="1" applyAlignment="1">
      <alignment horizontal="left" wrapText="1"/>
    </xf>
    <xf numFmtId="41" fontId="2" fillId="0" borderId="0" xfId="3" quotePrefix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41" fontId="2" fillId="0" borderId="0" xfId="3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3" fontId="2" fillId="0" borderId="0" xfId="2" applyFont="1" applyFill="1" applyAlignment="1">
      <alignment horizontal="right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41" fontId="2" fillId="0" borderId="0" xfId="2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41" fontId="2" fillId="0" borderId="0" xfId="2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 vertical="center"/>
    </xf>
    <xf numFmtId="41" fontId="2" fillId="0" borderId="0" xfId="3" applyNumberFormat="1" applyFont="1" applyFill="1" applyAlignment="1">
      <alignment horizontal="right" vertical="center"/>
    </xf>
    <xf numFmtId="41" fontId="2" fillId="0" borderId="0" xfId="3" applyNumberFormat="1" applyFont="1" applyFill="1" applyBorder="1"/>
    <xf numFmtId="0" fontId="6" fillId="0" borderId="0" xfId="0" applyFont="1" applyFill="1"/>
    <xf numFmtId="0" fontId="2" fillId="0" borderId="1" xfId="0" applyFont="1" applyFill="1" applyBorder="1"/>
    <xf numFmtId="41" fontId="2" fillId="0" borderId="1" xfId="3" applyNumberFormat="1" applyFont="1" applyFill="1" applyBorder="1"/>
    <xf numFmtId="165" fontId="2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41" fontId="2" fillId="0" borderId="1" xfId="3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</cellXfs>
  <cellStyles count="5">
    <cellStyle name="AL2" xfId="1"/>
    <cellStyle name="AL3" xfId="2"/>
    <cellStyle name="Millares [0]" xfId="3" builtinId="6"/>
    <cellStyle name="Normal" xfId="0" builtinId="0"/>
    <cellStyle name="Normal_asistencia escolar y alfabetism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55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2" customWidth="1"/>
    <col min="2" max="2" width="12" style="22"/>
    <col min="3" max="3" width="12" style="8"/>
  </cols>
  <sheetData>
    <row r="1" spans="1:9" x14ac:dyDescent="0.25">
      <c r="A1" s="70" t="s">
        <v>114</v>
      </c>
      <c r="B1" s="70"/>
      <c r="C1" s="70"/>
      <c r="D1" s="7"/>
    </row>
    <row r="2" spans="1:9" ht="15.75" thickBot="1" x14ac:dyDescent="0.3">
      <c r="A2" s="15"/>
      <c r="B2" s="20"/>
      <c r="C2" s="16"/>
    </row>
    <row r="3" spans="1:9" ht="15.75" thickBot="1" x14ac:dyDescent="0.3">
      <c r="A3" s="24" t="s">
        <v>1</v>
      </c>
      <c r="B3" s="21">
        <v>2010</v>
      </c>
      <c r="C3" s="14" t="s">
        <v>85</v>
      </c>
    </row>
    <row r="4" spans="1:9" x14ac:dyDescent="0.25">
      <c r="A4" s="1" t="s">
        <v>91</v>
      </c>
      <c r="B4" s="32"/>
      <c r="C4" s="9"/>
    </row>
    <row r="5" spans="1:9" x14ac:dyDescent="0.25">
      <c r="A5" s="3" t="s">
        <v>64</v>
      </c>
      <c r="B5" s="40" t="s">
        <v>108</v>
      </c>
      <c r="C5" s="40" t="s">
        <v>108</v>
      </c>
      <c r="D5" s="19"/>
    </row>
    <row r="6" spans="1:9" x14ac:dyDescent="0.25">
      <c r="A6" s="3" t="s">
        <v>65</v>
      </c>
      <c r="B6" s="40" t="s">
        <v>108</v>
      </c>
      <c r="C6" s="40" t="s">
        <v>108</v>
      </c>
    </row>
    <row r="7" spans="1:9" x14ac:dyDescent="0.25">
      <c r="A7" s="2" t="s">
        <v>77</v>
      </c>
      <c r="B7" s="40" t="s">
        <v>108</v>
      </c>
      <c r="C7" s="40" t="s">
        <v>108</v>
      </c>
    </row>
    <row r="8" spans="1:9" x14ac:dyDescent="0.25">
      <c r="A8" s="5"/>
      <c r="B8" s="33"/>
      <c r="C8" s="11"/>
      <c r="G8" s="70"/>
      <c r="H8" s="70"/>
      <c r="I8" s="70"/>
    </row>
    <row r="9" spans="1:9" x14ac:dyDescent="0.25">
      <c r="A9" s="4" t="s">
        <v>86</v>
      </c>
      <c r="B9" s="32"/>
      <c r="C9" s="10"/>
    </row>
    <row r="10" spans="1:9" x14ac:dyDescent="0.25">
      <c r="A10" s="6" t="s">
        <v>74</v>
      </c>
      <c r="B10" s="40" t="s">
        <v>108</v>
      </c>
      <c r="C10" s="40" t="s">
        <v>108</v>
      </c>
    </row>
    <row r="11" spans="1:9" x14ac:dyDescent="0.25">
      <c r="A11" s="5" t="s">
        <v>75</v>
      </c>
      <c r="B11" s="40" t="s">
        <v>108</v>
      </c>
      <c r="C11" s="40" t="s">
        <v>108</v>
      </c>
    </row>
    <row r="12" spans="1:9" x14ac:dyDescent="0.25">
      <c r="A12" s="5" t="s">
        <v>67</v>
      </c>
      <c r="B12" s="40" t="s">
        <v>108</v>
      </c>
      <c r="C12" s="40" t="s">
        <v>108</v>
      </c>
      <c r="E12" s="23"/>
    </row>
    <row r="13" spans="1:9" x14ac:dyDescent="0.25">
      <c r="A13" s="2" t="s">
        <v>66</v>
      </c>
      <c r="B13" s="40" t="s">
        <v>108</v>
      </c>
      <c r="C13" s="40" t="s">
        <v>108</v>
      </c>
      <c r="E13" s="23"/>
    </row>
    <row r="14" spans="1:9" x14ac:dyDescent="0.25">
      <c r="B14" s="32"/>
    </row>
    <row r="15" spans="1:9" x14ac:dyDescent="0.25">
      <c r="A15" s="1" t="s">
        <v>87</v>
      </c>
      <c r="B15" s="32"/>
    </row>
    <row r="16" spans="1:9" x14ac:dyDescent="0.25">
      <c r="A16" s="2" t="s">
        <v>61</v>
      </c>
      <c r="B16" s="40" t="s">
        <v>108</v>
      </c>
      <c r="C16" s="40" t="s">
        <v>108</v>
      </c>
      <c r="D16" s="23"/>
    </row>
    <row r="17" spans="1:4" x14ac:dyDescent="0.25">
      <c r="A17" s="2" t="s">
        <v>76</v>
      </c>
      <c r="B17" s="40" t="s">
        <v>108</v>
      </c>
      <c r="C17" s="40" t="s">
        <v>108</v>
      </c>
      <c r="D17" s="23"/>
    </row>
    <row r="18" spans="1:4" x14ac:dyDescent="0.25">
      <c r="A18" s="2" t="s">
        <v>66</v>
      </c>
      <c r="B18" s="40" t="s">
        <v>108</v>
      </c>
      <c r="C18" s="40" t="s">
        <v>108</v>
      </c>
    </row>
    <row r="20" spans="1:4" x14ac:dyDescent="0.25">
      <c r="A20" s="30" t="s">
        <v>43</v>
      </c>
      <c r="B20" s="32"/>
      <c r="C20" s="12"/>
    </row>
    <row r="21" spans="1:4" x14ac:dyDescent="0.25">
      <c r="A21" s="2" t="s">
        <v>68</v>
      </c>
      <c r="B21" s="40" t="s">
        <v>108</v>
      </c>
      <c r="C21" s="40" t="s">
        <v>108</v>
      </c>
    </row>
    <row r="22" spans="1:4" x14ac:dyDescent="0.25">
      <c r="A22" s="2" t="s">
        <v>88</v>
      </c>
      <c r="B22" s="40" t="s">
        <v>108</v>
      </c>
      <c r="C22" s="40" t="s">
        <v>108</v>
      </c>
    </row>
    <row r="23" spans="1:4" x14ac:dyDescent="0.25">
      <c r="A23" s="2" t="s">
        <v>69</v>
      </c>
      <c r="B23" s="40" t="s">
        <v>108</v>
      </c>
      <c r="C23" s="40" t="s">
        <v>108</v>
      </c>
    </row>
    <row r="24" spans="1:4" x14ac:dyDescent="0.25">
      <c r="A24" s="2" t="s">
        <v>70</v>
      </c>
      <c r="B24" s="40" t="s">
        <v>108</v>
      </c>
      <c r="C24" s="40" t="s">
        <v>108</v>
      </c>
    </row>
    <row r="25" spans="1:4" x14ac:dyDescent="0.25">
      <c r="A25" s="2" t="s">
        <v>66</v>
      </c>
      <c r="B25" s="40" t="s">
        <v>108</v>
      </c>
      <c r="C25" s="40" t="s">
        <v>108</v>
      </c>
    </row>
    <row r="26" spans="1:4" x14ac:dyDescent="0.25">
      <c r="A26" s="5"/>
      <c r="B26" s="32"/>
      <c r="C26" s="11"/>
    </row>
    <row r="27" spans="1:4" x14ac:dyDescent="0.25">
      <c r="A27" s="1" t="s">
        <v>78</v>
      </c>
      <c r="B27" s="32"/>
    </row>
    <row r="28" spans="1:4" x14ac:dyDescent="0.25">
      <c r="A28" s="2" t="s">
        <v>79</v>
      </c>
      <c r="B28" s="40" t="s">
        <v>108</v>
      </c>
      <c r="C28" s="40" t="s">
        <v>108</v>
      </c>
      <c r="D28" s="23"/>
    </row>
    <row r="29" spans="1:4" x14ac:dyDescent="0.25">
      <c r="A29" s="2" t="s">
        <v>80</v>
      </c>
      <c r="B29" s="40" t="s">
        <v>108</v>
      </c>
      <c r="C29" s="40" t="s">
        <v>108</v>
      </c>
      <c r="D29" s="23"/>
    </row>
    <row r="30" spans="1:4" x14ac:dyDescent="0.25">
      <c r="A30" s="2" t="s">
        <v>66</v>
      </c>
      <c r="B30" s="40" t="s">
        <v>108</v>
      </c>
      <c r="C30" s="40" t="s">
        <v>108</v>
      </c>
      <c r="D30" s="23"/>
    </row>
    <row r="31" spans="1:4" x14ac:dyDescent="0.25">
      <c r="B31" s="23"/>
      <c r="C31" s="9"/>
    </row>
    <row r="32" spans="1:4" x14ac:dyDescent="0.25">
      <c r="A32" s="30" t="s">
        <v>42</v>
      </c>
      <c r="B32" s="32"/>
    </row>
    <row r="33" spans="1:8" x14ac:dyDescent="0.25">
      <c r="A33" s="2" t="s">
        <v>68</v>
      </c>
      <c r="B33" s="40" t="s">
        <v>108</v>
      </c>
      <c r="C33" s="40" t="s">
        <v>108</v>
      </c>
    </row>
    <row r="34" spans="1:8" x14ac:dyDescent="0.25">
      <c r="A34" s="2" t="s">
        <v>71</v>
      </c>
      <c r="B34" s="40" t="s">
        <v>108</v>
      </c>
      <c r="C34" s="40" t="s">
        <v>108</v>
      </c>
    </row>
    <row r="35" spans="1:8" x14ac:dyDescent="0.25">
      <c r="A35" s="2" t="s">
        <v>72</v>
      </c>
      <c r="B35" s="40" t="s">
        <v>108</v>
      </c>
      <c r="C35" s="40" t="s">
        <v>108</v>
      </c>
    </row>
    <row r="36" spans="1:8" x14ac:dyDescent="0.25">
      <c r="A36" s="2" t="s">
        <v>67</v>
      </c>
      <c r="B36" s="40" t="s">
        <v>108</v>
      </c>
      <c r="C36" s="40" t="s">
        <v>108</v>
      </c>
    </row>
    <row r="37" spans="1:8" x14ac:dyDescent="0.25">
      <c r="A37" s="2" t="s">
        <v>66</v>
      </c>
      <c r="B37" s="40" t="s">
        <v>108</v>
      </c>
      <c r="C37" s="40" t="s">
        <v>108</v>
      </c>
    </row>
    <row r="38" spans="1:8" x14ac:dyDescent="0.25">
      <c r="B38" s="25"/>
      <c r="C38" s="9"/>
    </row>
    <row r="39" spans="1:8" x14ac:dyDescent="0.25">
      <c r="A39" s="30" t="s">
        <v>44</v>
      </c>
      <c r="B39" s="32"/>
    </row>
    <row r="40" spans="1:8" x14ac:dyDescent="0.25">
      <c r="A40" s="5" t="s">
        <v>81</v>
      </c>
      <c r="B40" s="40" t="s">
        <v>108</v>
      </c>
      <c r="C40" s="40" t="s">
        <v>108</v>
      </c>
    </row>
    <row r="41" spans="1:8" x14ac:dyDescent="0.25">
      <c r="A41" s="5" t="s">
        <v>82</v>
      </c>
      <c r="B41" s="40" t="s">
        <v>108</v>
      </c>
      <c r="C41" s="40" t="s">
        <v>108</v>
      </c>
    </row>
    <row r="42" spans="1:8" x14ac:dyDescent="0.25">
      <c r="A42" s="5" t="s">
        <v>83</v>
      </c>
      <c r="B42" s="40" t="s">
        <v>108</v>
      </c>
      <c r="C42" s="40" t="s">
        <v>108</v>
      </c>
      <c r="D42" s="13"/>
      <c r="E42" s="13"/>
      <c r="F42" s="13"/>
      <c r="G42" s="13"/>
      <c r="H42" s="13"/>
    </row>
    <row r="43" spans="1:8" x14ac:dyDescent="0.25">
      <c r="A43" s="5" t="s">
        <v>84</v>
      </c>
      <c r="B43" s="40" t="s">
        <v>108</v>
      </c>
      <c r="C43" s="40" t="s">
        <v>108</v>
      </c>
      <c r="D43" s="13"/>
      <c r="E43" s="13"/>
      <c r="F43" s="13"/>
      <c r="G43" s="13"/>
      <c r="H43" s="13"/>
    </row>
    <row r="44" spans="1:8" x14ac:dyDescent="0.25">
      <c r="A44" s="5" t="s">
        <v>90</v>
      </c>
      <c r="B44" s="40" t="s">
        <v>108</v>
      </c>
      <c r="C44" s="40" t="s">
        <v>108</v>
      </c>
    </row>
    <row r="45" spans="1:8" ht="15.75" thickBot="1" x14ac:dyDescent="0.3">
      <c r="A45" s="17" t="s">
        <v>66</v>
      </c>
      <c r="B45" s="69" t="s">
        <v>108</v>
      </c>
      <c r="C45" s="18" t="s">
        <v>108</v>
      </c>
      <c r="D45" s="13"/>
      <c r="E45" s="13"/>
      <c r="F45" s="13"/>
      <c r="G45" s="13"/>
      <c r="H45" s="13"/>
    </row>
    <row r="46" spans="1:8" ht="39.75" customHeight="1" thickBot="1" x14ac:dyDescent="0.3">
      <c r="A46" s="73" t="s">
        <v>118</v>
      </c>
      <c r="B46" s="73"/>
      <c r="C46" s="73"/>
      <c r="D46" s="13"/>
      <c r="E46" s="13"/>
      <c r="F46" s="13"/>
      <c r="G46" s="13"/>
      <c r="H46" s="13"/>
    </row>
    <row r="47" spans="1:8" ht="27" customHeight="1" x14ac:dyDescent="0.25">
      <c r="A47" s="72" t="s">
        <v>54</v>
      </c>
      <c r="B47" s="72"/>
      <c r="C47" s="72"/>
      <c r="D47" s="13"/>
      <c r="E47" s="13"/>
      <c r="F47" s="13"/>
      <c r="G47" s="13"/>
      <c r="H47" s="13"/>
    </row>
    <row r="48" spans="1:8" x14ac:dyDescent="0.25">
      <c r="A48" s="28" t="s">
        <v>47</v>
      </c>
      <c r="B48" s="27"/>
      <c r="C48" s="29"/>
      <c r="D48" s="13"/>
      <c r="E48" s="13"/>
      <c r="F48" s="13"/>
      <c r="G48" s="13"/>
      <c r="H48" s="13"/>
    </row>
    <row r="49" spans="1:8" ht="15" customHeight="1" x14ac:dyDescent="0.25">
      <c r="A49" s="36" t="s">
        <v>48</v>
      </c>
      <c r="B49" s="37"/>
      <c r="C49" s="37"/>
      <c r="D49" s="13"/>
      <c r="E49" s="13"/>
      <c r="F49" s="13"/>
      <c r="G49" s="13"/>
      <c r="H49" s="13"/>
    </row>
    <row r="50" spans="1:8" ht="22.5" customHeight="1" x14ac:dyDescent="0.25">
      <c r="A50" s="71" t="s">
        <v>45</v>
      </c>
      <c r="B50" s="71"/>
      <c r="C50" s="71"/>
      <c r="D50" s="13"/>
      <c r="E50" s="13"/>
      <c r="F50" s="13"/>
      <c r="G50" s="13"/>
      <c r="H50" s="13"/>
    </row>
    <row r="51" spans="1:8" x14ac:dyDescent="0.25">
      <c r="A51" s="28" t="s">
        <v>49</v>
      </c>
      <c r="B51" s="39"/>
      <c r="C51" s="29"/>
    </row>
    <row r="52" spans="1:8" x14ac:dyDescent="0.25">
      <c r="A52" s="28" t="s">
        <v>50</v>
      </c>
      <c r="B52" s="27"/>
      <c r="C52" s="38"/>
    </row>
    <row r="53" spans="1:8" x14ac:dyDescent="0.25">
      <c r="A53" s="28" t="s">
        <v>51</v>
      </c>
      <c r="B53" s="27"/>
      <c r="C53" s="38"/>
    </row>
    <row r="54" spans="1:8" x14ac:dyDescent="0.25">
      <c r="A54" s="28" t="s">
        <v>52</v>
      </c>
      <c r="B54" s="27"/>
      <c r="C54" s="38"/>
    </row>
    <row r="55" spans="1:8" x14ac:dyDescent="0.25">
      <c r="A55" s="28" t="s">
        <v>53</v>
      </c>
      <c r="B55" s="27"/>
      <c r="C55" s="38"/>
    </row>
  </sheetData>
  <mergeCells count="5">
    <mergeCell ref="A1:C1"/>
    <mergeCell ref="G8:I8"/>
    <mergeCell ref="A50:C50"/>
    <mergeCell ref="A47:C47"/>
    <mergeCell ref="A46:C46"/>
  </mergeCells>
  <phoneticPr fontId="14" type="noConversion"/>
  <pageMargins left="0.7" right="0.7" top="0.75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chinanteco,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58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65131</v>
      </c>
      <c r="C5" s="50">
        <f>B5/$B$7*100</f>
        <v>47.397990000946052</v>
      </c>
    </row>
    <row r="6" spans="1:6" x14ac:dyDescent="0.25">
      <c r="A6" s="3" t="s">
        <v>65</v>
      </c>
      <c r="B6" s="42">
        <v>72282</v>
      </c>
      <c r="C6" s="50">
        <f>B6/$B$7*100</f>
        <v>52.602009999053948</v>
      </c>
    </row>
    <row r="7" spans="1:6" x14ac:dyDescent="0.25">
      <c r="A7" s="3" t="s">
        <v>77</v>
      </c>
      <c r="B7" s="42">
        <v>137413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17335</v>
      </c>
      <c r="C10" s="55">
        <f>(B10/($B$13-$B$12))*100</f>
        <v>12.80498164385383</v>
      </c>
    </row>
    <row r="11" spans="1:6" x14ac:dyDescent="0.25">
      <c r="A11" s="51" t="s">
        <v>75</v>
      </c>
      <c r="B11" s="34">
        <v>118042</v>
      </c>
      <c r="C11" s="55">
        <f>(B11/($B$13-$B$12))*100</f>
        <v>87.195018356146164</v>
      </c>
    </row>
    <row r="12" spans="1:6" x14ac:dyDescent="0.25">
      <c r="A12" s="51" t="s">
        <v>67</v>
      </c>
      <c r="B12" s="42">
        <v>2036</v>
      </c>
      <c r="C12" s="50">
        <v>0</v>
      </c>
    </row>
    <row r="13" spans="1:6" x14ac:dyDescent="0.25">
      <c r="A13" s="3" t="s">
        <v>66</v>
      </c>
      <c r="B13" s="42">
        <f>SUM(B10:B12)</f>
        <v>137413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22809</v>
      </c>
      <c r="C16" s="50">
        <f>(B16/($B$19-$B$18)*100)</f>
        <v>93.380004912797844</v>
      </c>
    </row>
    <row r="17" spans="1:3" x14ac:dyDescent="0.25">
      <c r="A17" s="3" t="s">
        <v>76</v>
      </c>
      <c r="B17" s="34">
        <v>1617</v>
      </c>
      <c r="C17" s="50">
        <f>(B17/($B$19-$B$18)*100)</f>
        <v>6.6199950872021613</v>
      </c>
    </row>
    <row r="18" spans="1:3" x14ac:dyDescent="0.25">
      <c r="A18" s="3" t="s">
        <v>67</v>
      </c>
      <c r="B18" s="42">
        <v>40</v>
      </c>
      <c r="C18" s="50">
        <v>0</v>
      </c>
    </row>
    <row r="19" spans="1:3" x14ac:dyDescent="0.25">
      <c r="A19" s="3" t="s">
        <v>66</v>
      </c>
      <c r="B19" s="42">
        <f>SUM(B16:B18)</f>
        <v>24466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565</v>
      </c>
      <c r="C22" s="50">
        <f>(B22/$B$26)*100</f>
        <v>2.3140563564875491</v>
      </c>
    </row>
    <row r="23" spans="1:3" x14ac:dyDescent="0.25">
      <c r="A23" s="3" t="s">
        <v>88</v>
      </c>
      <c r="B23" s="42">
        <v>3341</v>
      </c>
      <c r="C23" s="50">
        <f>(B23/$B$26)*100</f>
        <v>13.6836500655308</v>
      </c>
    </row>
    <row r="24" spans="1:3" x14ac:dyDescent="0.25">
      <c r="A24" s="3" t="s">
        <v>69</v>
      </c>
      <c r="B24" s="42">
        <v>17785</v>
      </c>
      <c r="C24" s="50">
        <f>(B24/$B$26)*100</f>
        <v>72.841579292267369</v>
      </c>
    </row>
    <row r="25" spans="1:3" x14ac:dyDescent="0.25">
      <c r="A25" s="3" t="s">
        <v>70</v>
      </c>
      <c r="B25" s="42">
        <v>2725</v>
      </c>
      <c r="C25" s="50">
        <f>(B25/$B$26)*100</f>
        <v>11.160714285714286</v>
      </c>
    </row>
    <row r="26" spans="1:3" x14ac:dyDescent="0.25">
      <c r="A26" s="3" t="s">
        <v>66</v>
      </c>
      <c r="B26" s="42">
        <f>SUM(B22:B25)</f>
        <v>24416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82342</v>
      </c>
      <c r="C29" s="50">
        <f>(B29/($B$32-$B$31)*100)</f>
        <v>77.405830207657672</v>
      </c>
    </row>
    <row r="30" spans="1:3" x14ac:dyDescent="0.25">
      <c r="A30" s="3" t="s">
        <v>80</v>
      </c>
      <c r="B30" s="42">
        <v>24035</v>
      </c>
      <c r="C30" s="50">
        <f>(B30/($B$32-$B$31)*100)</f>
        <v>22.594169792342331</v>
      </c>
    </row>
    <row r="31" spans="1:3" x14ac:dyDescent="0.25">
      <c r="A31" s="3" t="s">
        <v>67</v>
      </c>
      <c r="B31" s="42">
        <v>426</v>
      </c>
      <c r="C31" s="50">
        <v>0</v>
      </c>
    </row>
    <row r="32" spans="1:3" x14ac:dyDescent="0.25">
      <c r="A32" s="3" t="s">
        <v>66</v>
      </c>
      <c r="B32" s="42">
        <f>SUM(B29:B31)</f>
        <v>106803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16930</v>
      </c>
      <c r="C35" s="50">
        <f>(B35/($B$40-$B$39)*100)</f>
        <v>15.875099629612265</v>
      </c>
    </row>
    <row r="36" spans="1:5" ht="15.75" customHeight="1" x14ac:dyDescent="0.25">
      <c r="A36" s="3" t="s">
        <v>71</v>
      </c>
      <c r="B36" s="56">
        <v>80056</v>
      </c>
      <c r="C36" s="50">
        <f>(B36/($B$40-$B$39)*100)</f>
        <v>75.067748136340199</v>
      </c>
    </row>
    <row r="37" spans="1:5" x14ac:dyDescent="0.25">
      <c r="A37" s="3" t="s">
        <v>72</v>
      </c>
      <c r="B37" s="56">
        <v>7155</v>
      </c>
      <c r="C37" s="50">
        <f>(B37/($B$40-$B$39)*100)</f>
        <v>6.7091753012330626</v>
      </c>
    </row>
    <row r="38" spans="1:5" x14ac:dyDescent="0.25">
      <c r="A38" s="3" t="s">
        <v>73</v>
      </c>
      <c r="B38" s="56">
        <v>2504</v>
      </c>
      <c r="C38" s="50">
        <f>(B38/($B$40-$B$39)*100)</f>
        <v>2.3479769328144782</v>
      </c>
    </row>
    <row r="39" spans="1:5" x14ac:dyDescent="0.25">
      <c r="A39" s="3" t="s">
        <v>67</v>
      </c>
      <c r="B39" s="56">
        <v>158</v>
      </c>
      <c r="C39" s="50">
        <v>0</v>
      </c>
    </row>
    <row r="40" spans="1:5" x14ac:dyDescent="0.25">
      <c r="A40" s="3" t="s">
        <v>66</v>
      </c>
      <c r="B40" s="56">
        <f>SUM(B35:B39)</f>
        <v>106803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106454</v>
      </c>
      <c r="C43" s="53">
        <f>B43/$B$48*100</f>
        <v>77.470108359471084</v>
      </c>
    </row>
    <row r="44" spans="1:5" x14ac:dyDescent="0.25">
      <c r="A44" s="51" t="s">
        <v>82</v>
      </c>
      <c r="B44" s="57">
        <v>14382</v>
      </c>
      <c r="C44" s="53">
        <f t="shared" ref="C44:C47" si="0">B44/$B$48*100</f>
        <v>10.466258650928225</v>
      </c>
      <c r="D44" s="58"/>
      <c r="E44" s="58"/>
    </row>
    <row r="45" spans="1:5" x14ac:dyDescent="0.25">
      <c r="A45" s="51" t="s">
        <v>83</v>
      </c>
      <c r="B45" s="57">
        <v>1777</v>
      </c>
      <c r="C45" s="53">
        <f t="shared" si="0"/>
        <v>1.2931818677999898</v>
      </c>
      <c r="D45" s="58"/>
      <c r="E45" s="58"/>
    </row>
    <row r="46" spans="1:5" x14ac:dyDescent="0.25">
      <c r="A46" s="51" t="s">
        <v>84</v>
      </c>
      <c r="B46" s="57">
        <v>12126</v>
      </c>
      <c r="C46" s="53">
        <f t="shared" si="0"/>
        <v>8.824492588037522</v>
      </c>
    </row>
    <row r="47" spans="1:5" x14ac:dyDescent="0.25">
      <c r="A47" s="51" t="s">
        <v>90</v>
      </c>
      <c r="B47" s="57">
        <v>2674</v>
      </c>
      <c r="C47" s="53">
        <f t="shared" si="0"/>
        <v>1.9459585337631808</v>
      </c>
      <c r="D47" s="58"/>
      <c r="E47" s="58"/>
    </row>
    <row r="48" spans="1:5" ht="15.75" thickBot="1" x14ac:dyDescent="0.3">
      <c r="A48" s="59" t="s">
        <v>66</v>
      </c>
      <c r="B48" s="60">
        <f>SUM(B43:B47)</f>
        <v>137413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chocholteco,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362</v>
      </c>
      <c r="C5" s="50">
        <f>B5/$B$7*100</f>
        <v>44.471744471744472</v>
      </c>
    </row>
    <row r="6" spans="1:6" x14ac:dyDescent="0.25">
      <c r="A6" s="3" t="s">
        <v>65</v>
      </c>
      <c r="B6" s="42">
        <v>452</v>
      </c>
      <c r="C6" s="50">
        <f>B6/$B$7*100</f>
        <v>55.528255528255535</v>
      </c>
    </row>
    <row r="7" spans="1:6" x14ac:dyDescent="0.25">
      <c r="A7" s="3" t="s">
        <v>77</v>
      </c>
      <c r="B7" s="42">
        <v>814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</v>
      </c>
      <c r="C10" s="55">
        <f>(B10/($B$13-$B$12))*100</f>
        <v>0.25252525252525254</v>
      </c>
    </row>
    <row r="11" spans="1:6" x14ac:dyDescent="0.25">
      <c r="A11" s="51" t="s">
        <v>75</v>
      </c>
      <c r="B11" s="34">
        <v>790</v>
      </c>
      <c r="C11" s="55">
        <f>(B11/($B$13-$B$12))*100</f>
        <v>99.747474747474755</v>
      </c>
    </row>
    <row r="12" spans="1:6" x14ac:dyDescent="0.25">
      <c r="A12" s="51" t="s">
        <v>67</v>
      </c>
      <c r="B12" s="42">
        <v>22</v>
      </c>
      <c r="C12" s="50">
        <v>0</v>
      </c>
    </row>
    <row r="13" spans="1:6" x14ac:dyDescent="0.25">
      <c r="A13" s="3" t="s">
        <v>66</v>
      </c>
      <c r="B13" s="42">
        <f>SUM(B10:B12)</f>
        <v>814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37</v>
      </c>
      <c r="C16" s="50">
        <f>(B16/($B$19-$B$18)*100)</f>
        <v>92.5</v>
      </c>
    </row>
    <row r="17" spans="1:3" x14ac:dyDescent="0.25">
      <c r="A17" s="3" t="s">
        <v>76</v>
      </c>
      <c r="B17" s="34">
        <v>3</v>
      </c>
      <c r="C17" s="50">
        <f>(B17/($B$19-$B$18)*100)</f>
        <v>7.5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40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5</v>
      </c>
      <c r="C23" s="50">
        <f>(B23/$B$26)*100</f>
        <v>12.820512820512819</v>
      </c>
    </row>
    <row r="24" spans="1:3" x14ac:dyDescent="0.25">
      <c r="A24" s="3" t="s">
        <v>69</v>
      </c>
      <c r="B24" s="42">
        <v>29</v>
      </c>
      <c r="C24" s="50">
        <f>(B24/$B$26)*100</f>
        <v>74.358974358974365</v>
      </c>
    </row>
    <row r="25" spans="1:3" x14ac:dyDescent="0.25">
      <c r="A25" s="3" t="s">
        <v>70</v>
      </c>
      <c r="B25" s="42">
        <v>5</v>
      </c>
      <c r="C25" s="50">
        <f>(B25/$B$26)*100</f>
        <v>12.820512820512819</v>
      </c>
    </row>
    <row r="26" spans="1:3" x14ac:dyDescent="0.25">
      <c r="A26" s="3" t="s">
        <v>66</v>
      </c>
      <c r="B26" s="42">
        <f>SUM(B22:B25)</f>
        <v>39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601</v>
      </c>
      <c r="C29" s="50">
        <f>(B29/($B$32-$B$31)*100)</f>
        <v>78.153446033810141</v>
      </c>
    </row>
    <row r="30" spans="1:3" x14ac:dyDescent="0.25">
      <c r="A30" s="3" t="s">
        <v>80</v>
      </c>
      <c r="B30" s="42">
        <v>168</v>
      </c>
      <c r="C30" s="50">
        <f>(B30/($B$32-$B$31)*100)</f>
        <v>21.846553966189859</v>
      </c>
    </row>
    <row r="31" spans="1:3" x14ac:dyDescent="0.25">
      <c r="A31" s="3" t="s">
        <v>67</v>
      </c>
      <c r="B31" s="42">
        <v>2</v>
      </c>
      <c r="C31" s="50">
        <v>0</v>
      </c>
    </row>
    <row r="32" spans="1:3" x14ac:dyDescent="0.25">
      <c r="A32" s="3" t="s">
        <v>66</v>
      </c>
      <c r="B32" s="42">
        <f>SUM(B29:B31)</f>
        <v>771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124</v>
      </c>
      <c r="C35" s="50">
        <f>(B35/($B$40-$B$39)*100)</f>
        <v>16.083009079118028</v>
      </c>
    </row>
    <row r="36" spans="1:5" x14ac:dyDescent="0.25">
      <c r="A36" s="3" t="s">
        <v>71</v>
      </c>
      <c r="B36" s="56">
        <v>551</v>
      </c>
      <c r="C36" s="50">
        <f>(B36/($B$40-$B$39)*100)</f>
        <v>71.465629053177693</v>
      </c>
    </row>
    <row r="37" spans="1:5" x14ac:dyDescent="0.25">
      <c r="A37" s="3" t="s">
        <v>72</v>
      </c>
      <c r="B37" s="56">
        <v>51</v>
      </c>
      <c r="C37" s="50">
        <f>(B37/($B$40-$B$39)*100)</f>
        <v>6.6147859922178993</v>
      </c>
    </row>
    <row r="38" spans="1:5" x14ac:dyDescent="0.25">
      <c r="A38" s="3" t="s">
        <v>73</v>
      </c>
      <c r="B38" s="56">
        <v>45</v>
      </c>
      <c r="C38" s="50">
        <f>(B38/($B$40-$B$39)*100)</f>
        <v>5.836575875486381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771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451</v>
      </c>
      <c r="C43" s="53">
        <f>B43/$B$48*100</f>
        <v>55.405405405405403</v>
      </c>
    </row>
    <row r="44" spans="1:5" x14ac:dyDescent="0.25">
      <c r="A44" s="51" t="s">
        <v>82</v>
      </c>
      <c r="B44" s="57">
        <v>96</v>
      </c>
      <c r="C44" s="53">
        <f t="shared" ref="C44:C47" si="0">B44/$B$48*100</f>
        <v>11.793611793611793</v>
      </c>
      <c r="D44" s="58"/>
      <c r="E44" s="58"/>
    </row>
    <row r="45" spans="1:5" x14ac:dyDescent="0.25">
      <c r="A45" s="51" t="s">
        <v>83</v>
      </c>
      <c r="B45" s="57">
        <v>57</v>
      </c>
      <c r="C45" s="53">
        <f t="shared" si="0"/>
        <v>7.0024570024570023</v>
      </c>
      <c r="D45" s="58"/>
      <c r="E45" s="58"/>
    </row>
    <row r="46" spans="1:5" x14ac:dyDescent="0.25">
      <c r="A46" s="51" t="s">
        <v>84</v>
      </c>
      <c r="B46" s="57">
        <v>123</v>
      </c>
      <c r="C46" s="53">
        <f t="shared" si="0"/>
        <v>15.11056511056511</v>
      </c>
    </row>
    <row r="47" spans="1:5" x14ac:dyDescent="0.25">
      <c r="A47" s="51" t="s">
        <v>90</v>
      </c>
      <c r="B47" s="57">
        <v>87</v>
      </c>
      <c r="C47" s="53">
        <f t="shared" si="0"/>
        <v>10.687960687960688</v>
      </c>
      <c r="D47" s="58"/>
      <c r="E47" s="58"/>
    </row>
    <row r="48" spans="1:5" ht="15.75" thickBot="1" x14ac:dyDescent="0.3">
      <c r="A48" s="59" t="s">
        <v>66</v>
      </c>
      <c r="B48" s="60">
        <f>SUM(B43:B47)</f>
        <v>814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60"/>
  <sheetViews>
    <sheetView workbookViewId="0">
      <selection activeCell="A2" sqref="A2"/>
    </sheetView>
  </sheetViews>
  <sheetFormatPr baseColWidth="10" defaultColWidth="12" defaultRowHeight="15" x14ac:dyDescent="0.25"/>
  <cols>
    <col min="1" max="1" width="40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chontal de Oaxaca,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2211</v>
      </c>
      <c r="C5" s="50">
        <f>B5/$B$7*100</f>
        <v>49.518477043673016</v>
      </c>
    </row>
    <row r="6" spans="1:6" x14ac:dyDescent="0.25">
      <c r="A6" s="3" t="s">
        <v>65</v>
      </c>
      <c r="B6" s="42">
        <v>2254</v>
      </c>
      <c r="C6" s="50">
        <f>B6/$B$7*100</f>
        <v>50.481522956326984</v>
      </c>
    </row>
    <row r="7" spans="1:6" x14ac:dyDescent="0.25">
      <c r="A7" s="3" t="s">
        <v>77</v>
      </c>
      <c r="B7" s="42">
        <v>4465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12</v>
      </c>
      <c r="C10" s="55">
        <f>(B10/($B$13-$B$12))*100</f>
        <v>0.27605244996549344</v>
      </c>
    </row>
    <row r="11" spans="1:6" x14ac:dyDescent="0.25">
      <c r="A11" s="51" t="s">
        <v>75</v>
      </c>
      <c r="B11" s="34">
        <v>4335</v>
      </c>
      <c r="C11" s="55">
        <f>(B11/($B$13-$B$12))*100</f>
        <v>99.723947550034509</v>
      </c>
    </row>
    <row r="12" spans="1:6" x14ac:dyDescent="0.25">
      <c r="A12" s="51" t="s">
        <v>67</v>
      </c>
      <c r="B12" s="42">
        <v>118</v>
      </c>
      <c r="C12" s="50">
        <v>0</v>
      </c>
    </row>
    <row r="13" spans="1:6" x14ac:dyDescent="0.25">
      <c r="A13" s="3" t="s">
        <v>66</v>
      </c>
      <c r="B13" s="42">
        <f>SUM(B10:B12)</f>
        <v>4465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183</v>
      </c>
      <c r="C16" s="50">
        <f>(B16/($B$19-$B$18)*100)</f>
        <v>94.818652849740943</v>
      </c>
    </row>
    <row r="17" spans="1:4" x14ac:dyDescent="0.25">
      <c r="A17" s="3" t="s">
        <v>76</v>
      </c>
      <c r="B17" s="34">
        <v>10</v>
      </c>
      <c r="C17" s="50">
        <f>(B17/($B$19-$B$18)*100)</f>
        <v>5.1813471502590671</v>
      </c>
    </row>
    <row r="18" spans="1:4" x14ac:dyDescent="0.25">
      <c r="A18" s="3" t="s">
        <v>67</v>
      </c>
      <c r="B18" s="42">
        <v>0</v>
      </c>
      <c r="C18" s="50">
        <v>0</v>
      </c>
    </row>
    <row r="19" spans="1:4" x14ac:dyDescent="0.25">
      <c r="A19" s="3" t="s">
        <v>66</v>
      </c>
      <c r="B19" s="42">
        <f>SUM(B16:B18)</f>
        <v>193</v>
      </c>
      <c r="C19" s="50">
        <f>SUM(C16:C17)</f>
        <v>100.00000000000001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3</v>
      </c>
      <c r="C22" s="50">
        <f>(B22/$B$26)*100</f>
        <v>1.5544041450777202</v>
      </c>
    </row>
    <row r="23" spans="1:4" x14ac:dyDescent="0.25">
      <c r="A23" s="3" t="s">
        <v>88</v>
      </c>
      <c r="B23" s="42">
        <v>20</v>
      </c>
      <c r="C23" s="50">
        <f>(B23/$B$26)*100</f>
        <v>10.362694300518134</v>
      </c>
    </row>
    <row r="24" spans="1:4" x14ac:dyDescent="0.25">
      <c r="A24" s="3" t="s">
        <v>69</v>
      </c>
      <c r="B24" s="42">
        <v>146</v>
      </c>
      <c r="C24" s="50">
        <f>(B24/$B$26)*100</f>
        <v>75.647668393782382</v>
      </c>
    </row>
    <row r="25" spans="1:4" x14ac:dyDescent="0.25">
      <c r="A25" s="3" t="s">
        <v>70</v>
      </c>
      <c r="B25" s="42">
        <v>24</v>
      </c>
      <c r="C25" s="50">
        <f>(B25/$B$26)*100</f>
        <v>12.435233160621761</v>
      </c>
    </row>
    <row r="26" spans="1:4" x14ac:dyDescent="0.25">
      <c r="A26" s="3" t="s">
        <v>66</v>
      </c>
      <c r="B26" s="42">
        <f>SUM(B22:B25)</f>
        <v>193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3045</v>
      </c>
      <c r="C29" s="50">
        <f>(B29/($B$32-$B$31)*100)</f>
        <v>72.105138527113425</v>
      </c>
    </row>
    <row r="30" spans="1:4" x14ac:dyDescent="0.25">
      <c r="A30" s="3" t="s">
        <v>80</v>
      </c>
      <c r="B30" s="42">
        <v>1178</v>
      </c>
      <c r="C30" s="50">
        <f>(B30/($B$32-$B$31)*100)</f>
        <v>27.894861472886571</v>
      </c>
    </row>
    <row r="31" spans="1:4" x14ac:dyDescent="0.25">
      <c r="A31" s="3" t="s">
        <v>67</v>
      </c>
      <c r="B31" s="42">
        <v>18</v>
      </c>
      <c r="C31" s="50">
        <v>0</v>
      </c>
    </row>
    <row r="32" spans="1:4" x14ac:dyDescent="0.25">
      <c r="A32" s="3" t="s">
        <v>66</v>
      </c>
      <c r="B32" s="42">
        <f>SUM(B29:B31)</f>
        <v>4241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1016</v>
      </c>
      <c r="C35" s="50">
        <f>(B35/($B$40-$B$39)*100)</f>
        <v>23.990554899645808</v>
      </c>
    </row>
    <row r="36" spans="1:5" x14ac:dyDescent="0.25">
      <c r="A36" s="3" t="s">
        <v>71</v>
      </c>
      <c r="B36" s="56">
        <v>2888</v>
      </c>
      <c r="C36" s="50">
        <f>(B36/($B$40-$B$39)*100)</f>
        <v>68.193624557260918</v>
      </c>
    </row>
    <row r="37" spans="1:5" x14ac:dyDescent="0.25">
      <c r="A37" s="3" t="s">
        <v>72</v>
      </c>
      <c r="B37" s="56">
        <v>205</v>
      </c>
      <c r="C37" s="50">
        <f>(B37/($B$40-$B$39)*100)</f>
        <v>4.8406139315230226</v>
      </c>
    </row>
    <row r="38" spans="1:5" x14ac:dyDescent="0.25">
      <c r="A38" s="3" t="s">
        <v>73</v>
      </c>
      <c r="B38" s="56">
        <v>126</v>
      </c>
      <c r="C38" s="50">
        <f>(B38/($B$40-$B$39)*100)</f>
        <v>2.9752066115702478</v>
      </c>
    </row>
    <row r="39" spans="1:5" x14ac:dyDescent="0.25">
      <c r="A39" s="3" t="s">
        <v>67</v>
      </c>
      <c r="B39" s="56">
        <v>6</v>
      </c>
      <c r="C39" s="50">
        <v>0</v>
      </c>
    </row>
    <row r="40" spans="1:5" x14ac:dyDescent="0.25">
      <c r="A40" s="3" t="s">
        <v>66</v>
      </c>
      <c r="B40" s="56">
        <f>SUM(B35:B39)</f>
        <v>4241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3292</v>
      </c>
      <c r="C43" s="53">
        <f>B43/$B$48*100</f>
        <v>73.729003359462482</v>
      </c>
    </row>
    <row r="44" spans="1:5" x14ac:dyDescent="0.25">
      <c r="A44" s="51" t="s">
        <v>82</v>
      </c>
      <c r="B44" s="57">
        <v>213</v>
      </c>
      <c r="C44" s="53">
        <f t="shared" ref="C44:C47" si="0">B44/$B$48*100</f>
        <v>4.7704367301231798</v>
      </c>
      <c r="D44" s="58"/>
      <c r="E44" s="58"/>
    </row>
    <row r="45" spans="1:5" x14ac:dyDescent="0.25">
      <c r="A45" s="51" t="s">
        <v>83</v>
      </c>
      <c r="B45" s="57">
        <v>849</v>
      </c>
      <c r="C45" s="53">
        <f t="shared" si="0"/>
        <v>19.014557670772678</v>
      </c>
      <c r="D45" s="58"/>
      <c r="E45" s="58"/>
    </row>
    <row r="46" spans="1:5" x14ac:dyDescent="0.25">
      <c r="A46" s="51" t="s">
        <v>84</v>
      </c>
      <c r="B46" s="57">
        <v>105</v>
      </c>
      <c r="C46" s="53">
        <f t="shared" si="0"/>
        <v>2.3516237402015676</v>
      </c>
    </row>
    <row r="47" spans="1:5" x14ac:dyDescent="0.25">
      <c r="A47" s="51" t="s">
        <v>90</v>
      </c>
      <c r="B47" s="57">
        <v>6</v>
      </c>
      <c r="C47" s="53">
        <f t="shared" si="0"/>
        <v>0.13437849944008959</v>
      </c>
      <c r="D47" s="58"/>
      <c r="E47" s="58"/>
    </row>
    <row r="48" spans="1:5" ht="15.75" thickBot="1" x14ac:dyDescent="0.3">
      <c r="A48" s="59" t="s">
        <v>66</v>
      </c>
      <c r="B48" s="60">
        <f>SUM(B43:B47)</f>
        <v>4465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7.25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  <row r="60" spans="1:5" ht="3" customHeight="1" x14ac:dyDescent="0.25"/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41.57031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chontal de Tabasco,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19454</v>
      </c>
      <c r="C5" s="50">
        <f>B5/$B$7*100</f>
        <v>52.261981517300669</v>
      </c>
    </row>
    <row r="6" spans="1:6" x14ac:dyDescent="0.25">
      <c r="A6" s="3" t="s">
        <v>65</v>
      </c>
      <c r="B6" s="42">
        <v>17770</v>
      </c>
      <c r="C6" s="50">
        <f>B6/$B$7*100</f>
        <v>47.738018482699331</v>
      </c>
    </row>
    <row r="7" spans="1:6" x14ac:dyDescent="0.25">
      <c r="A7" s="3" t="s">
        <v>77</v>
      </c>
      <c r="B7" s="42">
        <v>37224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38</v>
      </c>
      <c r="C10" s="55">
        <f>(B10/($B$13-$B$12))*100</f>
        <v>0.10461978965915975</v>
      </c>
    </row>
    <row r="11" spans="1:6" x14ac:dyDescent="0.25">
      <c r="A11" s="51" t="s">
        <v>75</v>
      </c>
      <c r="B11" s="34">
        <v>36284</v>
      </c>
      <c r="C11" s="55">
        <f>(B11/($B$13-$B$12))*100</f>
        <v>99.895380210340846</v>
      </c>
    </row>
    <row r="12" spans="1:6" x14ac:dyDescent="0.25">
      <c r="A12" s="51" t="s">
        <v>67</v>
      </c>
      <c r="B12" s="42">
        <v>902</v>
      </c>
      <c r="C12" s="50">
        <v>0</v>
      </c>
    </row>
    <row r="13" spans="1:6" x14ac:dyDescent="0.25">
      <c r="A13" s="3" t="s">
        <v>66</v>
      </c>
      <c r="B13" s="42">
        <f>SUM(B10:B12)</f>
        <v>37224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3401</v>
      </c>
      <c r="C16" s="50">
        <f>(B16/($B$19-$B$18)*100)</f>
        <v>97.898675877950495</v>
      </c>
    </row>
    <row r="17" spans="1:3" x14ac:dyDescent="0.25">
      <c r="A17" s="3" t="s">
        <v>76</v>
      </c>
      <c r="B17" s="34">
        <v>73</v>
      </c>
      <c r="C17" s="50">
        <f>(B17/($B$19-$B$18)*100)</f>
        <v>2.1013241220495105</v>
      </c>
    </row>
    <row r="18" spans="1:3" x14ac:dyDescent="0.25">
      <c r="A18" s="3" t="s">
        <v>67</v>
      </c>
      <c r="B18" s="42">
        <v>14</v>
      </c>
      <c r="C18" s="50">
        <v>0</v>
      </c>
    </row>
    <row r="19" spans="1:3" x14ac:dyDescent="0.25">
      <c r="A19" s="3" t="s">
        <v>66</v>
      </c>
      <c r="B19" s="42">
        <f>SUM(B16:B18)</f>
        <v>3488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9</v>
      </c>
      <c r="C22" s="50">
        <f>(B22/$B$26)*100</f>
        <v>0.2590673575129534</v>
      </c>
    </row>
    <row r="23" spans="1:3" x14ac:dyDescent="0.25">
      <c r="A23" s="3" t="s">
        <v>88</v>
      </c>
      <c r="B23" s="42">
        <v>384</v>
      </c>
      <c r="C23" s="50">
        <f>(B23/$B$26)*100</f>
        <v>11.053540587219343</v>
      </c>
    </row>
    <row r="24" spans="1:3" x14ac:dyDescent="0.25">
      <c r="A24" s="3" t="s">
        <v>69</v>
      </c>
      <c r="B24" s="42">
        <v>2438</v>
      </c>
      <c r="C24" s="50">
        <f>(B24/$B$26)*100</f>
        <v>70.178468624064479</v>
      </c>
    </row>
    <row r="25" spans="1:3" x14ac:dyDescent="0.25">
      <c r="A25" s="3" t="s">
        <v>70</v>
      </c>
      <c r="B25" s="42">
        <v>643</v>
      </c>
      <c r="C25" s="50">
        <f>(B25/$B$26)*100</f>
        <v>18.508923431203225</v>
      </c>
    </row>
    <row r="26" spans="1:3" x14ac:dyDescent="0.25">
      <c r="A26" s="3" t="s">
        <v>66</v>
      </c>
      <c r="B26" s="42">
        <f>SUM(B22:B25)</f>
        <v>3474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26894</v>
      </c>
      <c r="C29" s="50">
        <f>(B29/($B$32-$B$31)*100)</f>
        <v>81.640458988525282</v>
      </c>
    </row>
    <row r="30" spans="1:3" x14ac:dyDescent="0.25">
      <c r="A30" s="3" t="s">
        <v>80</v>
      </c>
      <c r="B30" s="42">
        <v>6048</v>
      </c>
      <c r="C30" s="50">
        <f>(B30/($B$32-$B$31)*100)</f>
        <v>18.359541011474715</v>
      </c>
    </row>
    <row r="31" spans="1:3" x14ac:dyDescent="0.25">
      <c r="A31" s="3" t="s">
        <v>67</v>
      </c>
      <c r="B31" s="42">
        <v>302</v>
      </c>
      <c r="C31" s="50">
        <v>0</v>
      </c>
    </row>
    <row r="32" spans="1:3" x14ac:dyDescent="0.25">
      <c r="A32" s="3" t="s">
        <v>66</v>
      </c>
      <c r="B32" s="42">
        <f>SUM(B29:B31)</f>
        <v>33244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4669</v>
      </c>
      <c r="C35" s="50">
        <f>(B35/($B$40-$B$39)*100)</f>
        <v>14.064947584046269</v>
      </c>
    </row>
    <row r="36" spans="1:5" x14ac:dyDescent="0.25">
      <c r="A36" s="3" t="s">
        <v>71</v>
      </c>
      <c r="B36" s="56">
        <v>18766</v>
      </c>
      <c r="C36" s="50">
        <f>(B36/($B$40-$B$39)*100)</f>
        <v>56.530907338233526</v>
      </c>
    </row>
    <row r="37" spans="1:5" x14ac:dyDescent="0.25">
      <c r="A37" s="3" t="s">
        <v>72</v>
      </c>
      <c r="B37" s="56">
        <v>6955</v>
      </c>
      <c r="C37" s="50">
        <f>(B37/($B$40-$B$39)*100)</f>
        <v>20.951319436076634</v>
      </c>
    </row>
    <row r="38" spans="1:5" x14ac:dyDescent="0.25">
      <c r="A38" s="3" t="s">
        <v>73</v>
      </c>
      <c r="B38" s="56">
        <v>2806</v>
      </c>
      <c r="C38" s="50">
        <f>(B38/($B$40-$B$39)*100)</f>
        <v>8.452825641643571</v>
      </c>
    </row>
    <row r="39" spans="1:5" x14ac:dyDescent="0.25">
      <c r="A39" s="3" t="s">
        <v>67</v>
      </c>
      <c r="B39" s="56">
        <v>48</v>
      </c>
      <c r="C39" s="50">
        <v>0</v>
      </c>
    </row>
    <row r="40" spans="1:5" x14ac:dyDescent="0.25">
      <c r="A40" s="3" t="s">
        <v>66</v>
      </c>
      <c r="B40" s="56">
        <f>SUM(B35:B39)</f>
        <v>33244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21365</v>
      </c>
      <c r="C43" s="53">
        <f>B43/$B$48*100</f>
        <v>57.395766172361917</v>
      </c>
    </row>
    <row r="44" spans="1:5" x14ac:dyDescent="0.25">
      <c r="A44" s="51" t="s">
        <v>82</v>
      </c>
      <c r="B44" s="57">
        <v>15203</v>
      </c>
      <c r="C44" s="53">
        <f t="shared" ref="C44:C47" si="0">B44/$B$48*100</f>
        <v>40.841929937674621</v>
      </c>
      <c r="D44" s="58"/>
      <c r="E44" s="58"/>
    </row>
    <row r="45" spans="1:5" x14ac:dyDescent="0.25">
      <c r="A45" s="51" t="s">
        <v>83</v>
      </c>
      <c r="B45" s="57">
        <v>266</v>
      </c>
      <c r="C45" s="53">
        <f t="shared" si="0"/>
        <v>0.71459273586933159</v>
      </c>
      <c r="D45" s="58"/>
      <c r="E45" s="58"/>
    </row>
    <row r="46" spans="1:5" x14ac:dyDescent="0.25">
      <c r="A46" s="51" t="s">
        <v>84</v>
      </c>
      <c r="B46" s="57">
        <v>380</v>
      </c>
      <c r="C46" s="53">
        <f t="shared" si="0"/>
        <v>1.0208467655276166</v>
      </c>
    </row>
    <row r="47" spans="1:5" x14ac:dyDescent="0.25">
      <c r="A47" s="51" t="s">
        <v>90</v>
      </c>
      <c r="B47" s="57">
        <v>10</v>
      </c>
      <c r="C47" s="53">
        <f t="shared" si="0"/>
        <v>2.6864388566516226E-2</v>
      </c>
      <c r="D47" s="58"/>
      <c r="E47" s="58"/>
    </row>
    <row r="48" spans="1:5" ht="15.75" thickBot="1" x14ac:dyDescent="0.3">
      <c r="A48" s="59" t="s">
        <v>66</v>
      </c>
      <c r="B48" s="60">
        <f>SUM(B43:B47)</f>
        <v>37224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Chuj,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1290</v>
      </c>
      <c r="C5" s="50">
        <f>B5/$B$7*100</f>
        <v>49.01215805471125</v>
      </c>
    </row>
    <row r="6" spans="1:6" x14ac:dyDescent="0.25">
      <c r="A6" s="3" t="s">
        <v>65</v>
      </c>
      <c r="B6" s="42">
        <v>1342</v>
      </c>
      <c r="C6" s="50">
        <f>B6/$B$7*100</f>
        <v>50.987841945288757</v>
      </c>
    </row>
    <row r="7" spans="1:6" x14ac:dyDescent="0.25">
      <c r="A7" s="3" t="s">
        <v>77</v>
      </c>
      <c r="B7" s="42">
        <v>2632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118</v>
      </c>
      <c r="C10" s="55">
        <f>(B10/($B$13-$B$12))*100</f>
        <v>4.5968056096610832</v>
      </c>
    </row>
    <row r="11" spans="1:6" x14ac:dyDescent="0.25">
      <c r="A11" s="51" t="s">
        <v>75</v>
      </c>
      <c r="B11" s="34">
        <v>2449</v>
      </c>
      <c r="C11" s="55">
        <f>(B11/($B$13-$B$12))*100</f>
        <v>95.403194390338925</v>
      </c>
    </row>
    <row r="12" spans="1:6" x14ac:dyDescent="0.25">
      <c r="A12" s="51" t="s">
        <v>67</v>
      </c>
      <c r="B12" s="42">
        <v>65</v>
      </c>
      <c r="C12" s="50">
        <v>0</v>
      </c>
    </row>
    <row r="13" spans="1:6" x14ac:dyDescent="0.25">
      <c r="A13" s="3" t="s">
        <v>66</v>
      </c>
      <c r="B13" s="42">
        <f>SUM(B10:B12)</f>
        <v>2632</v>
      </c>
      <c r="C13" s="50">
        <f>SUM(C10:C11)</f>
        <v>100.00000000000001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489</v>
      </c>
      <c r="C16" s="50">
        <f>(B16/($B$19-$B$18)*100)</f>
        <v>85.489510489510494</v>
      </c>
    </row>
    <row r="17" spans="1:3" x14ac:dyDescent="0.25">
      <c r="A17" s="3" t="s">
        <v>76</v>
      </c>
      <c r="B17" s="34">
        <v>83</v>
      </c>
      <c r="C17" s="50">
        <f>(B17/($B$19-$B$18)*100)</f>
        <v>14.51048951048951</v>
      </c>
    </row>
    <row r="18" spans="1:3" x14ac:dyDescent="0.25">
      <c r="A18" s="3" t="s">
        <v>67</v>
      </c>
      <c r="B18" s="42">
        <v>1</v>
      </c>
      <c r="C18" s="50">
        <v>0</v>
      </c>
    </row>
    <row r="19" spans="1:3" x14ac:dyDescent="0.25">
      <c r="A19" s="3" t="s">
        <v>66</v>
      </c>
      <c r="B19" s="42">
        <f>SUM(B16:B18)</f>
        <v>573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39</v>
      </c>
      <c r="C22" s="50">
        <f>(B22/$B$26)*100</f>
        <v>6.8181818181818175</v>
      </c>
    </row>
    <row r="23" spans="1:3" x14ac:dyDescent="0.25">
      <c r="A23" s="3" t="s">
        <v>88</v>
      </c>
      <c r="B23" s="42">
        <v>92</v>
      </c>
      <c r="C23" s="50">
        <f>(B23/$B$26)*100</f>
        <v>16.083916083916083</v>
      </c>
    </row>
    <row r="24" spans="1:3" x14ac:dyDescent="0.25">
      <c r="A24" s="3" t="s">
        <v>69</v>
      </c>
      <c r="B24" s="42">
        <v>410</v>
      </c>
      <c r="C24" s="50">
        <f>(B24/$B$26)*100</f>
        <v>71.67832167832168</v>
      </c>
    </row>
    <row r="25" spans="1:3" x14ac:dyDescent="0.25">
      <c r="A25" s="3" t="s">
        <v>70</v>
      </c>
      <c r="B25" s="42">
        <v>31</v>
      </c>
      <c r="C25" s="50">
        <f>(B25/$B$26)*100</f>
        <v>5.4195804195804191</v>
      </c>
    </row>
    <row r="26" spans="1:3" x14ac:dyDescent="0.25">
      <c r="A26" s="3" t="s">
        <v>66</v>
      </c>
      <c r="B26" s="42">
        <f>SUM(B22:B25)</f>
        <v>572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1336</v>
      </c>
      <c r="C29" s="50">
        <f>(B29/($B$32-$B$31)*100)</f>
        <v>71.291355389541096</v>
      </c>
    </row>
    <row r="30" spans="1:3" x14ac:dyDescent="0.25">
      <c r="A30" s="3" t="s">
        <v>80</v>
      </c>
      <c r="B30" s="42">
        <v>538</v>
      </c>
      <c r="C30" s="50">
        <f>(B30/($B$32-$B$31)*100)</f>
        <v>28.708644610458911</v>
      </c>
    </row>
    <row r="31" spans="1:3" x14ac:dyDescent="0.25">
      <c r="A31" s="3" t="s">
        <v>67</v>
      </c>
      <c r="B31" s="42">
        <v>2</v>
      </c>
      <c r="C31" s="50">
        <v>0</v>
      </c>
    </row>
    <row r="32" spans="1:3" x14ac:dyDescent="0.25">
      <c r="A32" s="3" t="s">
        <v>66</v>
      </c>
      <c r="B32" s="42">
        <f>SUM(B29:B31)</f>
        <v>1876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515</v>
      </c>
      <c r="C35" s="50">
        <f>(B35/($B$40-$B$39)*100)</f>
        <v>27.466666666666669</v>
      </c>
    </row>
    <row r="36" spans="1:5" x14ac:dyDescent="0.25">
      <c r="A36" s="3" t="s">
        <v>71</v>
      </c>
      <c r="B36" s="56">
        <v>1293</v>
      </c>
      <c r="C36" s="50">
        <f>(B36/($B$40-$B$39)*100)</f>
        <v>68.959999999999994</v>
      </c>
    </row>
    <row r="37" spans="1:5" x14ac:dyDescent="0.25">
      <c r="A37" s="3" t="s">
        <v>72</v>
      </c>
      <c r="B37" s="56">
        <v>58</v>
      </c>
      <c r="C37" s="50">
        <f>(B37/($B$40-$B$39)*100)</f>
        <v>3.0933333333333333</v>
      </c>
    </row>
    <row r="38" spans="1:5" x14ac:dyDescent="0.25">
      <c r="A38" s="3" t="s">
        <v>73</v>
      </c>
      <c r="B38" s="56">
        <v>9</v>
      </c>
      <c r="C38" s="50">
        <f>(B38/($B$40-$B$39)*100)</f>
        <v>0.48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1876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2451</v>
      </c>
      <c r="C43" s="53">
        <f>B43/$B$48*100</f>
        <v>93.123100303951361</v>
      </c>
    </row>
    <row r="44" spans="1:5" x14ac:dyDescent="0.25">
      <c r="A44" s="51" t="s">
        <v>82</v>
      </c>
      <c r="B44" s="57">
        <v>117</v>
      </c>
      <c r="C44" s="53">
        <f t="shared" ref="C44:C47" si="0">B44/$B$48*100</f>
        <v>4.4452887537993924</v>
      </c>
      <c r="D44" s="58"/>
      <c r="E44" s="58"/>
    </row>
    <row r="45" spans="1:5" x14ac:dyDescent="0.25">
      <c r="A45" s="51" t="s">
        <v>83</v>
      </c>
      <c r="B45" s="57">
        <v>17</v>
      </c>
      <c r="C45" s="53">
        <f t="shared" si="0"/>
        <v>0.64589665653495443</v>
      </c>
      <c r="D45" s="58"/>
      <c r="E45" s="58"/>
    </row>
    <row r="46" spans="1:5" x14ac:dyDescent="0.25">
      <c r="A46" s="51" t="s">
        <v>84</v>
      </c>
      <c r="B46" s="57">
        <v>43</v>
      </c>
      <c r="C46" s="53">
        <f t="shared" si="0"/>
        <v>1.6337386018237081</v>
      </c>
    </row>
    <row r="47" spans="1:5" x14ac:dyDescent="0.25">
      <c r="A47" s="51" t="s">
        <v>90</v>
      </c>
      <c r="B47" s="57">
        <v>4</v>
      </c>
      <c r="C47" s="53">
        <f t="shared" si="0"/>
        <v>0.1519756838905775</v>
      </c>
      <c r="D47" s="58"/>
      <c r="E47" s="58"/>
    </row>
    <row r="48" spans="1:5" ht="15.75" thickBot="1" x14ac:dyDescent="0.3">
      <c r="A48" s="59" t="s">
        <v>66</v>
      </c>
      <c r="B48" s="60">
        <f>SUM(B43:B47)</f>
        <v>2632</v>
      </c>
      <c r="C48" s="61">
        <f>SUM(C43:C47)</f>
        <v>100</v>
      </c>
      <c r="D48" s="58"/>
      <c r="E48" s="58"/>
    </row>
    <row r="49" spans="1:5" ht="27.7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ch'ol,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110801</v>
      </c>
      <c r="C5" s="50">
        <f>B5/$B$7*100</f>
        <v>49.89889710021572</v>
      </c>
    </row>
    <row r="6" spans="1:6" x14ac:dyDescent="0.25">
      <c r="A6" s="3" t="s">
        <v>65</v>
      </c>
      <c r="B6" s="42">
        <v>111250</v>
      </c>
      <c r="C6" s="50">
        <f>B6/$B$7*100</f>
        <v>50.101102899784287</v>
      </c>
    </row>
    <row r="7" spans="1:6" x14ac:dyDescent="0.25">
      <c r="A7" s="3" t="s">
        <v>77</v>
      </c>
      <c r="B7" s="42">
        <v>222051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53888</v>
      </c>
      <c r="C10" s="55">
        <f>(B10/($B$13-$B$12))*100</f>
        <v>24.465964759349308</v>
      </c>
    </row>
    <row r="11" spans="1:6" x14ac:dyDescent="0.25">
      <c r="A11" s="51" t="s">
        <v>75</v>
      </c>
      <c r="B11" s="34">
        <v>166369</v>
      </c>
      <c r="C11" s="55">
        <f>(B11/($B$13-$B$12))*100</f>
        <v>75.534035240650695</v>
      </c>
    </row>
    <row r="12" spans="1:6" x14ac:dyDescent="0.25">
      <c r="A12" s="51" t="s">
        <v>67</v>
      </c>
      <c r="B12" s="42">
        <v>1794</v>
      </c>
      <c r="C12" s="50">
        <v>0</v>
      </c>
    </row>
    <row r="13" spans="1:6" x14ac:dyDescent="0.25">
      <c r="A13" s="3" t="s">
        <v>66</v>
      </c>
      <c r="B13" s="42">
        <f>SUM(B10:B12)</f>
        <v>222051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48061</v>
      </c>
      <c r="C16" s="50">
        <f>(B16/($B$19-$B$18)*100)</f>
        <v>92.88226654298083</v>
      </c>
    </row>
    <row r="17" spans="1:3" x14ac:dyDescent="0.25">
      <c r="A17" s="3" t="s">
        <v>76</v>
      </c>
      <c r="B17" s="34">
        <v>3683</v>
      </c>
      <c r="C17" s="50">
        <f>(B17/($B$19-$B$18)*100)</f>
        <v>7.1177334570191704</v>
      </c>
    </row>
    <row r="18" spans="1:3" x14ac:dyDescent="0.25">
      <c r="A18" s="3" t="s">
        <v>67</v>
      </c>
      <c r="B18" s="42">
        <v>198</v>
      </c>
      <c r="C18" s="50">
        <v>0</v>
      </c>
    </row>
    <row r="19" spans="1:3" x14ac:dyDescent="0.25">
      <c r="A19" s="3" t="s">
        <v>66</v>
      </c>
      <c r="B19" s="42">
        <f>SUM(B16:B18)</f>
        <v>51942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1515</v>
      </c>
      <c r="C22" s="50">
        <f>(B22/$B$26)*100</f>
        <v>2.9252186673360234</v>
      </c>
    </row>
    <row r="23" spans="1:3" x14ac:dyDescent="0.25">
      <c r="A23" s="3" t="s">
        <v>88</v>
      </c>
      <c r="B23" s="42">
        <v>6942</v>
      </c>
      <c r="C23" s="50">
        <f>(B23/$B$26)*100</f>
        <v>13.403873259832789</v>
      </c>
    </row>
    <row r="24" spans="1:3" x14ac:dyDescent="0.25">
      <c r="A24" s="3" t="s">
        <v>69</v>
      </c>
      <c r="B24" s="42">
        <v>36976</v>
      </c>
      <c r="C24" s="50">
        <f>(B24/$B$26)*100</f>
        <v>71.394643857040791</v>
      </c>
    </row>
    <row r="25" spans="1:3" x14ac:dyDescent="0.25">
      <c r="A25" s="3" t="s">
        <v>70</v>
      </c>
      <c r="B25" s="42">
        <v>6358</v>
      </c>
      <c r="C25" s="50">
        <f>(B25/$B$26)*100</f>
        <v>12.276264215790389</v>
      </c>
    </row>
    <row r="26" spans="1:3" x14ac:dyDescent="0.25">
      <c r="A26" s="3" t="s">
        <v>66</v>
      </c>
      <c r="B26" s="42">
        <f>SUM(B22:B25)</f>
        <v>51791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111126</v>
      </c>
      <c r="C29" s="50">
        <f>(B29/($B$32-$B$31)*100)</f>
        <v>72.058670955024112</v>
      </c>
    </row>
    <row r="30" spans="1:3" x14ac:dyDescent="0.25">
      <c r="A30" s="3" t="s">
        <v>80</v>
      </c>
      <c r="B30" s="42">
        <v>43090</v>
      </c>
      <c r="C30" s="50">
        <f>(B30/($B$32-$B$31)*100)</f>
        <v>27.941329044975877</v>
      </c>
    </row>
    <row r="31" spans="1:3" x14ac:dyDescent="0.25">
      <c r="A31" s="3" t="s">
        <v>67</v>
      </c>
      <c r="B31" s="42">
        <v>868</v>
      </c>
      <c r="C31" s="50">
        <v>0</v>
      </c>
    </row>
    <row r="32" spans="1:3" x14ac:dyDescent="0.25">
      <c r="A32" s="3" t="s">
        <v>66</v>
      </c>
      <c r="B32" s="42">
        <f>SUM(B29:B31)</f>
        <v>155084</v>
      </c>
      <c r="C32" s="50">
        <f>SUM(C29:C30)</f>
        <v>99.999999999999986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34883</v>
      </c>
      <c r="C35" s="50">
        <f>(B35/($B$40-$B$39)*100)</f>
        <v>22.540935937035552</v>
      </c>
    </row>
    <row r="36" spans="1:5" x14ac:dyDescent="0.25">
      <c r="A36" s="3" t="s">
        <v>71</v>
      </c>
      <c r="B36" s="56">
        <v>98252</v>
      </c>
      <c r="C36" s="50">
        <f>(B36/($B$40-$B$39)*100)</f>
        <v>63.489150522765158</v>
      </c>
    </row>
    <row r="37" spans="1:5" x14ac:dyDescent="0.25">
      <c r="A37" s="3" t="s">
        <v>72</v>
      </c>
      <c r="B37" s="56">
        <v>17777</v>
      </c>
      <c r="C37" s="50">
        <f>(B37/($B$40-$B$39)*100)</f>
        <v>11.487263657159104</v>
      </c>
    </row>
    <row r="38" spans="1:5" x14ac:dyDescent="0.25">
      <c r="A38" s="3" t="s">
        <v>73</v>
      </c>
      <c r="B38" s="56">
        <v>3842</v>
      </c>
      <c r="C38" s="50">
        <f>(B38/($B$40-$B$39)*100)</f>
        <v>2.48264988304018</v>
      </c>
    </row>
    <row r="39" spans="1:5" x14ac:dyDescent="0.25">
      <c r="A39" s="3" t="s">
        <v>67</v>
      </c>
      <c r="B39" s="56">
        <v>330</v>
      </c>
      <c r="C39" s="50">
        <v>0</v>
      </c>
    </row>
    <row r="40" spans="1:5" x14ac:dyDescent="0.25">
      <c r="A40" s="3" t="s">
        <v>66</v>
      </c>
      <c r="B40" s="56">
        <f>SUM(B35:B39)</f>
        <v>155084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178713</v>
      </c>
      <c r="C43" s="53">
        <f>B43/$B$48*100</f>
        <v>80.48286204520582</v>
      </c>
    </row>
    <row r="44" spans="1:5" x14ac:dyDescent="0.25">
      <c r="A44" s="51" t="s">
        <v>82</v>
      </c>
      <c r="B44" s="57">
        <v>26247</v>
      </c>
      <c r="C44" s="53">
        <f t="shared" ref="C44:C47" si="0">B44/$B$48*100</f>
        <v>11.820257508410229</v>
      </c>
      <c r="D44" s="58"/>
      <c r="E44" s="58"/>
    </row>
    <row r="45" spans="1:5" x14ac:dyDescent="0.25">
      <c r="A45" s="51" t="s">
        <v>83</v>
      </c>
      <c r="B45" s="57">
        <v>9531</v>
      </c>
      <c r="C45" s="53">
        <f t="shared" si="0"/>
        <v>4.2922571841603956</v>
      </c>
      <c r="D45" s="58"/>
      <c r="E45" s="58"/>
    </row>
    <row r="46" spans="1:5" x14ac:dyDescent="0.25">
      <c r="A46" s="51" t="s">
        <v>84</v>
      </c>
      <c r="B46" s="57">
        <v>7332</v>
      </c>
      <c r="C46" s="53">
        <f t="shared" si="0"/>
        <v>3.3019441479660081</v>
      </c>
    </row>
    <row r="47" spans="1:5" x14ac:dyDescent="0.25">
      <c r="A47" s="51" t="s">
        <v>90</v>
      </c>
      <c r="B47" s="57">
        <v>228</v>
      </c>
      <c r="C47" s="53">
        <f t="shared" si="0"/>
        <v>0.10267911425753543</v>
      </c>
      <c r="D47" s="58"/>
      <c r="E47" s="58"/>
    </row>
    <row r="48" spans="1:5" ht="15.75" thickBot="1" x14ac:dyDescent="0.3">
      <c r="A48" s="59" t="s">
        <v>66</v>
      </c>
      <c r="B48" s="60">
        <f>SUM(B43:B47)</f>
        <v>222051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guarijío,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96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1127</v>
      </c>
      <c r="C5" s="50">
        <f>B5/$B$7*100</f>
        <v>51.203998182644249</v>
      </c>
    </row>
    <row r="6" spans="1:6" x14ac:dyDescent="0.25">
      <c r="A6" s="3" t="s">
        <v>65</v>
      </c>
      <c r="B6" s="42">
        <v>1074</v>
      </c>
      <c r="C6" s="50">
        <f>B6/$B$7*100</f>
        <v>48.796001817355751</v>
      </c>
    </row>
    <row r="7" spans="1:6" x14ac:dyDescent="0.25">
      <c r="A7" s="3" t="s">
        <v>77</v>
      </c>
      <c r="B7" s="42">
        <v>2201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63</v>
      </c>
      <c r="C10" s="55">
        <f>(B10/($B$13-$B$12))*100</f>
        <v>2.904564315352697</v>
      </c>
    </row>
    <row r="11" spans="1:6" x14ac:dyDescent="0.25">
      <c r="A11" s="51" t="s">
        <v>75</v>
      </c>
      <c r="B11" s="34">
        <v>2106</v>
      </c>
      <c r="C11" s="55">
        <f>(B11/($B$13-$B$12))*100</f>
        <v>97.095435684647299</v>
      </c>
    </row>
    <row r="12" spans="1:6" x14ac:dyDescent="0.25">
      <c r="A12" s="51" t="s">
        <v>67</v>
      </c>
      <c r="B12" s="42">
        <v>32</v>
      </c>
      <c r="C12" s="50">
        <v>0</v>
      </c>
    </row>
    <row r="13" spans="1:6" x14ac:dyDescent="0.25">
      <c r="A13" s="3" t="s">
        <v>66</v>
      </c>
      <c r="B13" s="42">
        <f>SUM(B10:B12)</f>
        <v>2201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354</v>
      </c>
      <c r="C16" s="50">
        <f>(B16/($B$19-$B$18)*100)</f>
        <v>81.192660550458712</v>
      </c>
    </row>
    <row r="17" spans="1:3" x14ac:dyDescent="0.25">
      <c r="A17" s="3" t="s">
        <v>76</v>
      </c>
      <c r="B17" s="34">
        <v>82</v>
      </c>
      <c r="C17" s="50">
        <f>(B17/($B$19-$B$18)*100)</f>
        <v>18.807339449541285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436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35</v>
      </c>
      <c r="C22" s="50">
        <f>(B22/$B$26)*100</f>
        <v>8.0459770114942533</v>
      </c>
    </row>
    <row r="23" spans="1:3" x14ac:dyDescent="0.25">
      <c r="A23" s="3" t="s">
        <v>88</v>
      </c>
      <c r="B23" s="42">
        <v>30</v>
      </c>
      <c r="C23" s="50">
        <f>(B23/$B$26)*100</f>
        <v>6.8965517241379306</v>
      </c>
    </row>
    <row r="24" spans="1:3" x14ac:dyDescent="0.25">
      <c r="A24" s="3" t="s">
        <v>69</v>
      </c>
      <c r="B24" s="42">
        <v>345</v>
      </c>
      <c r="C24" s="50">
        <f>(B24/$B$26)*100</f>
        <v>79.310344827586206</v>
      </c>
    </row>
    <row r="25" spans="1:3" x14ac:dyDescent="0.25">
      <c r="A25" s="3" t="s">
        <v>70</v>
      </c>
      <c r="B25" s="42">
        <v>25</v>
      </c>
      <c r="C25" s="50">
        <f>(B25/$B$26)*100</f>
        <v>5.7471264367816088</v>
      </c>
    </row>
    <row r="26" spans="1:3" x14ac:dyDescent="0.25">
      <c r="A26" s="3" t="s">
        <v>66</v>
      </c>
      <c r="B26" s="42">
        <f>SUM(B22:B25)</f>
        <v>435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993</v>
      </c>
      <c r="C29" s="50">
        <f>(B29/($B$32-$B$31)*100)</f>
        <v>60.18181818181818</v>
      </c>
    </row>
    <row r="30" spans="1:3" x14ac:dyDescent="0.25">
      <c r="A30" s="3" t="s">
        <v>80</v>
      </c>
      <c r="B30" s="42">
        <v>657</v>
      </c>
      <c r="C30" s="50">
        <f>(B30/($B$32-$B$31)*100)</f>
        <v>39.81818181818182</v>
      </c>
    </row>
    <row r="31" spans="1:3" x14ac:dyDescent="0.25">
      <c r="A31" s="3" t="s">
        <v>67</v>
      </c>
      <c r="B31" s="42">
        <v>8</v>
      </c>
      <c r="C31" s="50">
        <v>0</v>
      </c>
    </row>
    <row r="32" spans="1:3" x14ac:dyDescent="0.25">
      <c r="A32" s="3" t="s">
        <v>66</v>
      </c>
      <c r="B32" s="42">
        <f>SUM(B29:B31)</f>
        <v>1658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607</v>
      </c>
      <c r="C35" s="50">
        <f>(B35/($B$40-$B$39)*100)</f>
        <v>36.743341404358354</v>
      </c>
    </row>
    <row r="36" spans="1:5" x14ac:dyDescent="0.25">
      <c r="A36" s="3" t="s">
        <v>71</v>
      </c>
      <c r="B36" s="56">
        <v>989</v>
      </c>
      <c r="C36" s="50">
        <f>(B36/($B$40-$B$39)*100)</f>
        <v>59.866828087167065</v>
      </c>
    </row>
    <row r="37" spans="1:5" x14ac:dyDescent="0.25">
      <c r="A37" s="3" t="s">
        <v>72</v>
      </c>
      <c r="B37" s="56">
        <v>36</v>
      </c>
      <c r="C37" s="50">
        <f>(B37/($B$40-$B$39)*100)</f>
        <v>2.1791767554479415</v>
      </c>
    </row>
    <row r="38" spans="1:5" x14ac:dyDescent="0.25">
      <c r="A38" s="3" t="s">
        <v>73</v>
      </c>
      <c r="B38" s="56">
        <v>20</v>
      </c>
      <c r="C38" s="50">
        <f>(B38/($B$40-$B$39)*100)</f>
        <v>1.2106537530266344</v>
      </c>
    </row>
    <row r="39" spans="1:5" x14ac:dyDescent="0.25">
      <c r="A39" s="3" t="s">
        <v>67</v>
      </c>
      <c r="B39" s="56">
        <v>6</v>
      </c>
      <c r="C39" s="50">
        <v>0</v>
      </c>
    </row>
    <row r="40" spans="1:5" x14ac:dyDescent="0.25">
      <c r="A40" s="3" t="s">
        <v>66</v>
      </c>
      <c r="B40" s="56">
        <f>SUM(B35:B39)</f>
        <v>1658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2097</v>
      </c>
      <c r="C43" s="53">
        <f>B43/$B$48*100</f>
        <v>95.274875056792368</v>
      </c>
    </row>
    <row r="44" spans="1:5" x14ac:dyDescent="0.25">
      <c r="A44" s="51" t="s">
        <v>82</v>
      </c>
      <c r="B44" s="57">
        <v>18</v>
      </c>
      <c r="C44" s="53">
        <f t="shared" ref="C44:C47" si="0">B44/$B$48*100</f>
        <v>0.817810086324398</v>
      </c>
      <c r="D44" s="58"/>
      <c r="E44" s="58"/>
    </row>
    <row r="45" spans="1:5" x14ac:dyDescent="0.25">
      <c r="A45" s="51" t="s">
        <v>83</v>
      </c>
      <c r="B45" s="57">
        <v>15</v>
      </c>
      <c r="C45" s="53">
        <f t="shared" si="0"/>
        <v>0.68150840527033163</v>
      </c>
      <c r="D45" s="58"/>
      <c r="E45" s="58"/>
    </row>
    <row r="46" spans="1:5" x14ac:dyDescent="0.25">
      <c r="A46" s="51" t="s">
        <v>84</v>
      </c>
      <c r="B46" s="57">
        <v>67</v>
      </c>
      <c r="C46" s="53">
        <f t="shared" si="0"/>
        <v>3.044070876874148</v>
      </c>
    </row>
    <row r="47" spans="1:5" x14ac:dyDescent="0.25">
      <c r="A47" s="51" t="s">
        <v>90</v>
      </c>
      <c r="B47" s="57">
        <v>4</v>
      </c>
      <c r="C47" s="53">
        <f t="shared" si="0"/>
        <v>0.1817355747387551</v>
      </c>
      <c r="D47" s="58"/>
      <c r="E47" s="58"/>
    </row>
    <row r="48" spans="1:5" ht="15.75" thickBot="1" x14ac:dyDescent="0.3">
      <c r="A48" s="59" t="s">
        <v>66</v>
      </c>
      <c r="B48" s="60">
        <f>SUM(B43:B47)</f>
        <v>2201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huasteco,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83962</v>
      </c>
      <c r="C5" s="50">
        <f>B5/$B$7*100</f>
        <v>50.291101634002587</v>
      </c>
    </row>
    <row r="6" spans="1:6" x14ac:dyDescent="0.25">
      <c r="A6" s="3" t="s">
        <v>65</v>
      </c>
      <c r="B6" s="42">
        <v>82990</v>
      </c>
      <c r="C6" s="50">
        <f>B6/$B$7*100</f>
        <v>49.708898365997413</v>
      </c>
    </row>
    <row r="7" spans="1:6" x14ac:dyDescent="0.25">
      <c r="A7" s="3" t="s">
        <v>77</v>
      </c>
      <c r="B7" s="42">
        <v>166952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13615</v>
      </c>
      <c r="C10" s="55">
        <f>(B10/($B$13-$B$12))*100</f>
        <v>8.3072492418834241</v>
      </c>
    </row>
    <row r="11" spans="1:6" x14ac:dyDescent="0.25">
      <c r="A11" s="51" t="s">
        <v>75</v>
      </c>
      <c r="B11" s="34">
        <v>150278</v>
      </c>
      <c r="C11" s="55">
        <f>(B11/($B$13-$B$12))*100</f>
        <v>91.692750758116574</v>
      </c>
    </row>
    <row r="12" spans="1:6" x14ac:dyDescent="0.25">
      <c r="A12" s="51" t="s">
        <v>67</v>
      </c>
      <c r="B12" s="42">
        <v>3059</v>
      </c>
      <c r="C12" s="50">
        <v>0</v>
      </c>
    </row>
    <row r="13" spans="1:6" x14ac:dyDescent="0.25">
      <c r="A13" s="3" t="s">
        <v>66</v>
      </c>
      <c r="B13" s="42">
        <f>SUM(B10:B12)</f>
        <v>166952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32813</v>
      </c>
      <c r="C16" s="50">
        <f>(B16/($B$19-$B$18)*100)</f>
        <v>96.335985437890841</v>
      </c>
    </row>
    <row r="17" spans="1:3" x14ac:dyDescent="0.25">
      <c r="A17" s="3" t="s">
        <v>76</v>
      </c>
      <c r="B17" s="34">
        <v>1248</v>
      </c>
      <c r="C17" s="50">
        <f>(B17/($B$19-$B$18)*100)</f>
        <v>3.6640145621091573</v>
      </c>
    </row>
    <row r="18" spans="1:3" x14ac:dyDescent="0.25">
      <c r="A18" s="3" t="s">
        <v>67</v>
      </c>
      <c r="B18" s="42">
        <v>61</v>
      </c>
      <c r="C18" s="50">
        <v>0</v>
      </c>
    </row>
    <row r="19" spans="1:3" x14ac:dyDescent="0.25">
      <c r="A19" s="3" t="s">
        <v>66</v>
      </c>
      <c r="B19" s="42">
        <f>SUM(B16:B18)</f>
        <v>34122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320</v>
      </c>
      <c r="C22" s="50">
        <f>(B22/$B$26)*100</f>
        <v>0.94051257935574895</v>
      </c>
    </row>
    <row r="23" spans="1:3" x14ac:dyDescent="0.25">
      <c r="A23" s="3" t="s">
        <v>88</v>
      </c>
      <c r="B23" s="42">
        <v>4939</v>
      </c>
      <c r="C23" s="50">
        <f>(B23/$B$26)*100</f>
        <v>14.516223841993886</v>
      </c>
    </row>
    <row r="24" spans="1:3" x14ac:dyDescent="0.25">
      <c r="A24" s="3" t="s">
        <v>69</v>
      </c>
      <c r="B24" s="42">
        <v>25089</v>
      </c>
      <c r="C24" s="50">
        <f>(B24/$B$26)*100</f>
        <v>73.739125323301209</v>
      </c>
    </row>
    <row r="25" spans="1:3" x14ac:dyDescent="0.25">
      <c r="A25" s="3" t="s">
        <v>70</v>
      </c>
      <c r="B25" s="42">
        <v>3676</v>
      </c>
      <c r="C25" s="50">
        <f>(B25/$B$26)*100</f>
        <v>10.804138255349164</v>
      </c>
    </row>
    <row r="26" spans="1:3" x14ac:dyDescent="0.25">
      <c r="A26" s="3" t="s">
        <v>66</v>
      </c>
      <c r="B26" s="42">
        <f>SUM(B22:B25)</f>
        <v>34024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99747</v>
      </c>
      <c r="C29" s="50">
        <f>(B29/($B$32-$B$31)*100)</f>
        <v>80.982536473682927</v>
      </c>
    </row>
    <row r="30" spans="1:3" x14ac:dyDescent="0.25">
      <c r="A30" s="3" t="s">
        <v>80</v>
      </c>
      <c r="B30" s="42">
        <v>23424</v>
      </c>
      <c r="C30" s="50">
        <f>(B30/($B$32-$B$31)*100)</f>
        <v>19.017463526317073</v>
      </c>
    </row>
    <row r="31" spans="1:3" x14ac:dyDescent="0.25">
      <c r="A31" s="3" t="s">
        <v>67</v>
      </c>
      <c r="B31" s="42">
        <v>577</v>
      </c>
      <c r="C31" s="50">
        <v>0</v>
      </c>
    </row>
    <row r="32" spans="1:3" x14ac:dyDescent="0.25">
      <c r="A32" s="3" t="s">
        <v>66</v>
      </c>
      <c r="B32" s="42">
        <f>SUM(B29:B31)</f>
        <v>123748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15226</v>
      </c>
      <c r="C35" s="50">
        <f>(B35/($B$40-$B$39)*100)</f>
        <v>12.339535788381744</v>
      </c>
    </row>
    <row r="36" spans="1:5" x14ac:dyDescent="0.25">
      <c r="A36" s="3" t="s">
        <v>71</v>
      </c>
      <c r="B36" s="56">
        <v>93010</v>
      </c>
      <c r="C36" s="50">
        <f>(B36/($B$40-$B$39)*100)</f>
        <v>75.377658195020743</v>
      </c>
    </row>
    <row r="37" spans="1:5" x14ac:dyDescent="0.25">
      <c r="A37" s="3" t="s">
        <v>72</v>
      </c>
      <c r="B37" s="56">
        <v>12264</v>
      </c>
      <c r="C37" s="50">
        <f>(B37/($B$40-$B$39)*100)</f>
        <v>9.9390560165975099</v>
      </c>
    </row>
    <row r="38" spans="1:5" x14ac:dyDescent="0.25">
      <c r="A38" s="3" t="s">
        <v>73</v>
      </c>
      <c r="B38" s="56">
        <v>2892</v>
      </c>
      <c r="C38" s="50">
        <f>(B38/($B$40-$B$39)*100)</f>
        <v>2.34375</v>
      </c>
    </row>
    <row r="39" spans="1:5" x14ac:dyDescent="0.25">
      <c r="A39" s="3" t="s">
        <v>67</v>
      </c>
      <c r="B39" s="56">
        <v>356</v>
      </c>
      <c r="C39" s="50">
        <v>0</v>
      </c>
    </row>
    <row r="40" spans="1:5" x14ac:dyDescent="0.25">
      <c r="A40" s="3" t="s">
        <v>66</v>
      </c>
      <c r="B40" s="56">
        <f>SUM(B35:B39)</f>
        <v>123748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141274</v>
      </c>
      <c r="C43" s="53">
        <f>B43/$B$48*100</f>
        <v>84.619531362307725</v>
      </c>
    </row>
    <row r="44" spans="1:5" x14ac:dyDescent="0.25">
      <c r="A44" s="51" t="s">
        <v>82</v>
      </c>
      <c r="B44" s="57">
        <v>8620</v>
      </c>
      <c r="C44" s="53">
        <f t="shared" ref="C44:C47" si="0">B44/$B$48*100</f>
        <v>5.1631606689347835</v>
      </c>
      <c r="D44" s="58"/>
      <c r="E44" s="58"/>
    </row>
    <row r="45" spans="1:5" x14ac:dyDescent="0.25">
      <c r="A45" s="51" t="s">
        <v>83</v>
      </c>
      <c r="B45" s="57">
        <v>4771</v>
      </c>
      <c r="C45" s="53">
        <f t="shared" si="0"/>
        <v>2.8577076045809573</v>
      </c>
      <c r="D45" s="58"/>
      <c r="E45" s="58"/>
    </row>
    <row r="46" spans="1:5" x14ac:dyDescent="0.25">
      <c r="A46" s="51" t="s">
        <v>84</v>
      </c>
      <c r="B46" s="57">
        <v>9717</v>
      </c>
      <c r="C46" s="53">
        <f t="shared" si="0"/>
        <v>5.8202357563850686</v>
      </c>
    </row>
    <row r="47" spans="1:5" x14ac:dyDescent="0.25">
      <c r="A47" s="51" t="s">
        <v>90</v>
      </c>
      <c r="B47" s="57">
        <v>2570</v>
      </c>
      <c r="C47" s="53">
        <f t="shared" si="0"/>
        <v>1.5393646077914611</v>
      </c>
      <c r="D47" s="58"/>
      <c r="E47" s="58"/>
    </row>
    <row r="48" spans="1:5" ht="15.75" thickBot="1" x14ac:dyDescent="0.3">
      <c r="A48" s="59" t="s">
        <v>66</v>
      </c>
      <c r="B48" s="60">
        <f>SUM(B43:B47)</f>
        <v>166952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huave,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9161</v>
      </c>
      <c r="C5" s="50">
        <f>B5/$B$7*100</f>
        <v>50.15878230398598</v>
      </c>
    </row>
    <row r="6" spans="1:6" x14ac:dyDescent="0.25">
      <c r="A6" s="3" t="s">
        <v>65</v>
      </c>
      <c r="B6" s="42">
        <v>9103</v>
      </c>
      <c r="C6" s="50">
        <f>B6/$B$7*100</f>
        <v>49.84121769601402</v>
      </c>
    </row>
    <row r="7" spans="1:6" x14ac:dyDescent="0.25">
      <c r="A7" s="3" t="s">
        <v>77</v>
      </c>
      <c r="B7" s="42">
        <v>18264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3425</v>
      </c>
      <c r="C10" s="55">
        <f>(B10/($B$13-$B$12))*100</f>
        <v>18.91742612537973</v>
      </c>
    </row>
    <row r="11" spans="1:6" x14ac:dyDescent="0.25">
      <c r="A11" s="51" t="s">
        <v>75</v>
      </c>
      <c r="B11" s="34">
        <v>14680</v>
      </c>
      <c r="C11" s="55">
        <f>(B11/($B$13-$B$12))*100</f>
        <v>81.082573874620266</v>
      </c>
    </row>
    <row r="12" spans="1:6" x14ac:dyDescent="0.25">
      <c r="A12" s="51" t="s">
        <v>67</v>
      </c>
      <c r="B12" s="42">
        <v>159</v>
      </c>
      <c r="C12" s="50">
        <v>0</v>
      </c>
    </row>
    <row r="13" spans="1:6" x14ac:dyDescent="0.25">
      <c r="A13" s="3" t="s">
        <v>66</v>
      </c>
      <c r="B13" s="42">
        <f>SUM(B10:B12)</f>
        <v>18264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3309</v>
      </c>
      <c r="C16" s="50">
        <f>(B16/($B$19-$B$18)*100)</f>
        <v>94.059124502558262</v>
      </c>
    </row>
    <row r="17" spans="1:4" x14ac:dyDescent="0.25">
      <c r="A17" s="3" t="s">
        <v>76</v>
      </c>
      <c r="B17" s="34">
        <v>209</v>
      </c>
      <c r="C17" s="50">
        <f>(B17/($B$19-$B$18)*100)</f>
        <v>5.9408754974417288</v>
      </c>
    </row>
    <row r="18" spans="1:4" x14ac:dyDescent="0.25">
      <c r="A18" s="3" t="s">
        <v>67</v>
      </c>
      <c r="B18" s="42">
        <v>4</v>
      </c>
      <c r="C18" s="50">
        <v>0</v>
      </c>
    </row>
    <row r="19" spans="1:4" x14ac:dyDescent="0.25">
      <c r="A19" s="3" t="s">
        <v>66</v>
      </c>
      <c r="B19" s="42">
        <f>SUM(B16:B18)</f>
        <v>3522</v>
      </c>
      <c r="C19" s="50">
        <f>SUM(C16:C17)</f>
        <v>99.999999999999986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56</v>
      </c>
      <c r="C22" s="50">
        <f>(B22/$B$26)*100</f>
        <v>1.593625498007968</v>
      </c>
    </row>
    <row r="23" spans="1:4" x14ac:dyDescent="0.25">
      <c r="A23" s="3" t="s">
        <v>88</v>
      </c>
      <c r="B23" s="42">
        <v>398</v>
      </c>
      <c r="C23" s="50">
        <f>(B23/$B$26)*100</f>
        <v>11.326124075128059</v>
      </c>
    </row>
    <row r="24" spans="1:4" x14ac:dyDescent="0.25">
      <c r="A24" s="3" t="s">
        <v>69</v>
      </c>
      <c r="B24" s="42">
        <v>2583</v>
      </c>
      <c r="C24" s="50">
        <f>(B24/$B$26)*100</f>
        <v>73.505976095617527</v>
      </c>
    </row>
    <row r="25" spans="1:4" x14ac:dyDescent="0.25">
      <c r="A25" s="3" t="s">
        <v>70</v>
      </c>
      <c r="B25" s="42">
        <v>477</v>
      </c>
      <c r="C25" s="50">
        <f>(B25/$B$26)*100</f>
        <v>13.574274331246441</v>
      </c>
    </row>
    <row r="26" spans="1:4" x14ac:dyDescent="0.25">
      <c r="A26" s="3" t="s">
        <v>66</v>
      </c>
      <c r="B26" s="42">
        <f>SUM(B22:B25)</f>
        <v>3514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10245</v>
      </c>
      <c r="C29" s="50">
        <f>(B29/($B$32-$B$31)*100)</f>
        <v>75.198179682912496</v>
      </c>
    </row>
    <row r="30" spans="1:4" x14ac:dyDescent="0.25">
      <c r="A30" s="3" t="s">
        <v>80</v>
      </c>
      <c r="B30" s="42">
        <v>3379</v>
      </c>
      <c r="C30" s="50">
        <f>(B30/($B$32-$B$31)*100)</f>
        <v>24.801820317087493</v>
      </c>
    </row>
    <row r="31" spans="1:4" x14ac:dyDescent="0.25">
      <c r="A31" s="3" t="s">
        <v>67</v>
      </c>
      <c r="B31" s="42">
        <v>61</v>
      </c>
      <c r="C31" s="50">
        <v>0</v>
      </c>
    </row>
    <row r="32" spans="1:4" x14ac:dyDescent="0.25">
      <c r="A32" s="3" t="s">
        <v>66</v>
      </c>
      <c r="B32" s="42">
        <f>SUM(B29:B31)</f>
        <v>13685</v>
      </c>
      <c r="C32" s="50">
        <f>SUM(C29:C30)</f>
        <v>99.999999999999986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3070</v>
      </c>
      <c r="C35" s="50">
        <f>(B35/($B$40-$B$39)*100)</f>
        <v>22.57850996543355</v>
      </c>
    </row>
    <row r="36" spans="1:5" x14ac:dyDescent="0.25">
      <c r="A36" s="3" t="s">
        <v>71</v>
      </c>
      <c r="B36" s="56">
        <v>8404</v>
      </c>
      <c r="C36" s="50">
        <f>(B36/($B$40-$B$39)*100)</f>
        <v>61.807751709936021</v>
      </c>
    </row>
    <row r="37" spans="1:5" x14ac:dyDescent="0.25">
      <c r="A37" s="3" t="s">
        <v>72</v>
      </c>
      <c r="B37" s="56">
        <v>1594</v>
      </c>
      <c r="C37" s="50">
        <f>(B37/($B$40-$B$39)*100)</f>
        <v>11.723174229609473</v>
      </c>
    </row>
    <row r="38" spans="1:5" x14ac:dyDescent="0.25">
      <c r="A38" s="3" t="s">
        <v>73</v>
      </c>
      <c r="B38" s="56">
        <v>529</v>
      </c>
      <c r="C38" s="50">
        <f>(B38/($B$40-$B$39)*100)</f>
        <v>3.8905640950209603</v>
      </c>
    </row>
    <row r="39" spans="1:5" x14ac:dyDescent="0.25">
      <c r="A39" s="3" t="s">
        <v>67</v>
      </c>
      <c r="B39" s="56">
        <v>88</v>
      </c>
      <c r="C39" s="50">
        <v>0</v>
      </c>
    </row>
    <row r="40" spans="1:5" x14ac:dyDescent="0.25">
      <c r="A40" s="3" t="s">
        <v>66</v>
      </c>
      <c r="B40" s="56">
        <f>SUM(B35:B39)</f>
        <v>13685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6624</v>
      </c>
      <c r="C43" s="53">
        <f>B43/$B$48*100</f>
        <v>36.268068331143233</v>
      </c>
    </row>
    <row r="44" spans="1:5" x14ac:dyDescent="0.25">
      <c r="A44" s="51" t="s">
        <v>82</v>
      </c>
      <c r="B44" s="57">
        <v>10394</v>
      </c>
      <c r="C44" s="53">
        <f t="shared" ref="C44:C47" si="0">B44/$B$48*100</f>
        <v>56.909767849321071</v>
      </c>
      <c r="D44" s="58"/>
      <c r="E44" s="58"/>
    </row>
    <row r="45" spans="1:5" x14ac:dyDescent="0.25">
      <c r="A45" s="51" t="s">
        <v>83</v>
      </c>
      <c r="B45" s="57">
        <v>622</v>
      </c>
      <c r="C45" s="53">
        <f t="shared" si="0"/>
        <v>3.4056066579062634</v>
      </c>
      <c r="D45" s="58"/>
      <c r="E45" s="58"/>
    </row>
    <row r="46" spans="1:5" x14ac:dyDescent="0.25">
      <c r="A46" s="51" t="s">
        <v>84</v>
      </c>
      <c r="B46" s="57">
        <v>469</v>
      </c>
      <c r="C46" s="53">
        <f t="shared" si="0"/>
        <v>2.5678931230836621</v>
      </c>
    </row>
    <row r="47" spans="1:5" x14ac:dyDescent="0.25">
      <c r="A47" s="51" t="s">
        <v>90</v>
      </c>
      <c r="B47" s="57">
        <v>155</v>
      </c>
      <c r="C47" s="53">
        <f t="shared" si="0"/>
        <v>0.84866403854577321</v>
      </c>
      <c r="D47" s="58"/>
      <c r="E47" s="58"/>
    </row>
    <row r="48" spans="1:5" ht="15.75" thickBot="1" x14ac:dyDescent="0.3">
      <c r="A48" s="59" t="s">
        <v>66</v>
      </c>
      <c r="B48" s="60">
        <f>SUM(B43:B47)</f>
        <v>18264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huichol,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23519</v>
      </c>
      <c r="C5" s="50">
        <f>B5/$B$7*100</f>
        <v>49.383727034120732</v>
      </c>
    </row>
    <row r="6" spans="1:6" x14ac:dyDescent="0.25">
      <c r="A6" s="3" t="s">
        <v>65</v>
      </c>
      <c r="B6" s="42">
        <v>24106</v>
      </c>
      <c r="C6" s="50">
        <f>B6/$B$7*100</f>
        <v>50.616272965879261</v>
      </c>
    </row>
    <row r="7" spans="1:6" x14ac:dyDescent="0.25">
      <c r="A7" s="3" t="s">
        <v>77</v>
      </c>
      <c r="B7" s="42">
        <v>47625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7748</v>
      </c>
      <c r="C10" s="55">
        <f>(B10/($B$13-$B$12))*100</f>
        <v>16.539652043974812</v>
      </c>
    </row>
    <row r="11" spans="1:6" x14ac:dyDescent="0.25">
      <c r="A11" s="51" t="s">
        <v>75</v>
      </c>
      <c r="B11" s="34">
        <v>39097</v>
      </c>
      <c r="C11" s="55">
        <f>(B11/($B$13-$B$12))*100</f>
        <v>83.460347956025188</v>
      </c>
    </row>
    <row r="12" spans="1:6" x14ac:dyDescent="0.25">
      <c r="A12" s="51" t="s">
        <v>67</v>
      </c>
      <c r="B12" s="42">
        <v>780</v>
      </c>
      <c r="C12" s="50">
        <v>0</v>
      </c>
    </row>
    <row r="13" spans="1:6" x14ac:dyDescent="0.25">
      <c r="A13" s="3" t="s">
        <v>66</v>
      </c>
      <c r="B13" s="42">
        <f>SUM(B10:B12)</f>
        <v>47625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10788</v>
      </c>
      <c r="C16" s="50">
        <f>(B16/($B$19-$B$18)*100)</f>
        <v>84.202310334061821</v>
      </c>
    </row>
    <row r="17" spans="1:3" x14ac:dyDescent="0.25">
      <c r="A17" s="3" t="s">
        <v>76</v>
      </c>
      <c r="B17" s="34">
        <v>2024</v>
      </c>
      <c r="C17" s="50">
        <f>(B17/($B$19-$B$18)*100)</f>
        <v>15.797689665938183</v>
      </c>
    </row>
    <row r="18" spans="1:3" x14ac:dyDescent="0.25">
      <c r="A18" s="3" t="s">
        <v>67</v>
      </c>
      <c r="B18" s="42">
        <v>59</v>
      </c>
      <c r="C18" s="50">
        <v>0</v>
      </c>
    </row>
    <row r="19" spans="1:3" x14ac:dyDescent="0.25">
      <c r="A19" s="3" t="s">
        <v>66</v>
      </c>
      <c r="B19" s="42">
        <f>SUM(B16:B18)</f>
        <v>12871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1196</v>
      </c>
      <c r="C22" s="50">
        <f>(B22/$B$26)*100</f>
        <v>9.3364558938329427</v>
      </c>
    </row>
    <row r="23" spans="1:3" x14ac:dyDescent="0.25">
      <c r="A23" s="3" t="s">
        <v>88</v>
      </c>
      <c r="B23" s="42">
        <v>1609</v>
      </c>
      <c r="C23" s="50">
        <f>(B23/$B$26)*100</f>
        <v>12.560499609679937</v>
      </c>
    </row>
    <row r="24" spans="1:3" x14ac:dyDescent="0.25">
      <c r="A24" s="3" t="s">
        <v>69</v>
      </c>
      <c r="B24" s="42">
        <v>8894</v>
      </c>
      <c r="C24" s="50">
        <f>(B24/$B$26)*100</f>
        <v>69.430132708821233</v>
      </c>
    </row>
    <row r="25" spans="1:3" x14ac:dyDescent="0.25">
      <c r="A25" s="3" t="s">
        <v>70</v>
      </c>
      <c r="B25" s="42">
        <v>1111</v>
      </c>
      <c r="C25" s="50">
        <f>(B25/$B$26)*100</f>
        <v>8.6729117876658872</v>
      </c>
    </row>
    <row r="26" spans="1:3" x14ac:dyDescent="0.25">
      <c r="A26" s="3" t="s">
        <v>66</v>
      </c>
      <c r="B26" s="42">
        <f>SUM(B22:B25)</f>
        <v>12810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21784</v>
      </c>
      <c r="C29" s="50">
        <f>(B29/($B$32-$B$31)*100)</f>
        <v>71.958510884286326</v>
      </c>
    </row>
    <row r="30" spans="1:3" x14ac:dyDescent="0.25">
      <c r="A30" s="3" t="s">
        <v>80</v>
      </c>
      <c r="B30" s="42">
        <v>8489</v>
      </c>
      <c r="C30" s="50">
        <f>(B30/($B$32-$B$31)*100)</f>
        <v>28.041489115713674</v>
      </c>
    </row>
    <row r="31" spans="1:3" x14ac:dyDescent="0.25">
      <c r="A31" s="3" t="s">
        <v>67</v>
      </c>
      <c r="B31" s="42">
        <v>283</v>
      </c>
      <c r="C31" s="50">
        <v>0</v>
      </c>
    </row>
    <row r="32" spans="1:3" x14ac:dyDescent="0.25">
      <c r="A32" s="3" t="s">
        <v>66</v>
      </c>
      <c r="B32" s="42">
        <f>SUM(B29:B31)</f>
        <v>30556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8212</v>
      </c>
      <c r="C35" s="50">
        <f>(B35/($B$40-$B$39)*100)</f>
        <v>26.987413322817051</v>
      </c>
    </row>
    <row r="36" spans="1:5" x14ac:dyDescent="0.25">
      <c r="A36" s="3" t="s">
        <v>71</v>
      </c>
      <c r="B36" s="56">
        <v>17710</v>
      </c>
      <c r="C36" s="50">
        <f>(B36/($B$40-$B$39)*100)</f>
        <v>58.201058201058196</v>
      </c>
    </row>
    <row r="37" spans="1:5" x14ac:dyDescent="0.25">
      <c r="A37" s="3" t="s">
        <v>72</v>
      </c>
      <c r="B37" s="56">
        <v>3184</v>
      </c>
      <c r="C37" s="50">
        <f>(B37/($B$40-$B$39)*100)</f>
        <v>10.463702389168228</v>
      </c>
    </row>
    <row r="38" spans="1:5" x14ac:dyDescent="0.25">
      <c r="A38" s="3" t="s">
        <v>73</v>
      </c>
      <c r="B38" s="56">
        <v>1323</v>
      </c>
      <c r="C38" s="50">
        <f>(B38/($B$40-$B$39)*100)</f>
        <v>4.3478260869565215</v>
      </c>
    </row>
    <row r="39" spans="1:5" x14ac:dyDescent="0.25">
      <c r="A39" s="3" t="s">
        <v>67</v>
      </c>
      <c r="B39" s="56">
        <v>127</v>
      </c>
      <c r="C39" s="50">
        <v>0</v>
      </c>
    </row>
    <row r="40" spans="1:5" x14ac:dyDescent="0.25">
      <c r="A40" s="3" t="s">
        <v>66</v>
      </c>
      <c r="B40" s="56">
        <f>SUM(B35:B39)</f>
        <v>30556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41248</v>
      </c>
      <c r="C43" s="53">
        <f>B43/$B$48*100</f>
        <v>86.60997375328084</v>
      </c>
    </row>
    <row r="44" spans="1:5" x14ac:dyDescent="0.25">
      <c r="A44" s="51" t="s">
        <v>82</v>
      </c>
      <c r="B44" s="57">
        <v>2036</v>
      </c>
      <c r="C44" s="53">
        <f t="shared" ref="C44:C47" si="0">B44/$B$48*100</f>
        <v>4.2750656167979004</v>
      </c>
      <c r="D44" s="58"/>
      <c r="E44" s="58"/>
    </row>
    <row r="45" spans="1:5" x14ac:dyDescent="0.25">
      <c r="A45" s="51" t="s">
        <v>83</v>
      </c>
      <c r="B45" s="57">
        <v>878</v>
      </c>
      <c r="C45" s="53">
        <f t="shared" si="0"/>
        <v>1.8435695538057744</v>
      </c>
      <c r="D45" s="58"/>
      <c r="E45" s="58"/>
    </row>
    <row r="46" spans="1:5" x14ac:dyDescent="0.25">
      <c r="A46" s="51" t="s">
        <v>84</v>
      </c>
      <c r="B46" s="57">
        <v>3032</v>
      </c>
      <c r="C46" s="53">
        <f t="shared" si="0"/>
        <v>6.366404199475066</v>
      </c>
    </row>
    <row r="47" spans="1:5" x14ac:dyDescent="0.25">
      <c r="A47" s="51" t="s">
        <v>90</v>
      </c>
      <c r="B47" s="57">
        <v>431</v>
      </c>
      <c r="C47" s="53">
        <f t="shared" si="0"/>
        <v>0.90498687664041999</v>
      </c>
      <c r="D47" s="58"/>
      <c r="E47" s="58"/>
    </row>
    <row r="48" spans="1:5" ht="15.75" thickBot="1" x14ac:dyDescent="0.3">
      <c r="A48" s="59" t="s">
        <v>66</v>
      </c>
      <c r="B48" s="60">
        <f>SUM(B43:B47)</f>
        <v>47625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57"/>
  <sheetViews>
    <sheetView tabSelected="1"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amuzgo,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25557</v>
      </c>
      <c r="C5" s="50">
        <f>B5/$B$7*100</f>
        <v>48.110010918263619</v>
      </c>
    </row>
    <row r="6" spans="1:6" x14ac:dyDescent="0.25">
      <c r="A6" s="3" t="s">
        <v>65</v>
      </c>
      <c r="B6" s="42">
        <v>27565</v>
      </c>
      <c r="C6" s="50">
        <f>B6/$B$7*100</f>
        <v>51.889989081736374</v>
      </c>
    </row>
    <row r="7" spans="1:6" x14ac:dyDescent="0.25">
      <c r="A7" s="3" t="s">
        <v>77</v>
      </c>
      <c r="B7" s="42">
        <v>53122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22404</v>
      </c>
      <c r="C10" s="55">
        <f>(B10/($B$13-$B$12))*100</f>
        <v>42.874366089369438</v>
      </c>
    </row>
    <row r="11" spans="1:6" x14ac:dyDescent="0.25">
      <c r="A11" s="51" t="s">
        <v>75</v>
      </c>
      <c r="B11" s="34">
        <v>29851</v>
      </c>
      <c r="C11" s="55">
        <f>(B11/($B$13-$B$12))*100</f>
        <v>57.125633910630555</v>
      </c>
    </row>
    <row r="12" spans="1:6" x14ac:dyDescent="0.25">
      <c r="A12" s="51" t="s">
        <v>67</v>
      </c>
      <c r="B12" s="42">
        <f>$B$7-B10-B11</f>
        <v>867</v>
      </c>
      <c r="C12" s="50">
        <v>0</v>
      </c>
    </row>
    <row r="13" spans="1:6" x14ac:dyDescent="0.25">
      <c r="A13" s="3" t="s">
        <v>66</v>
      </c>
      <c r="B13" s="42">
        <f>SUM(B10:B12)</f>
        <v>53122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11737</v>
      </c>
      <c r="C16" s="50">
        <f>(B16/($B$19-$B$18)*100)</f>
        <v>92.098242310106713</v>
      </c>
    </row>
    <row r="17" spans="1:3" x14ac:dyDescent="0.25">
      <c r="A17" s="3" t="s">
        <v>76</v>
      </c>
      <c r="B17" s="34">
        <v>1007</v>
      </c>
      <c r="C17" s="50">
        <f>(B17/($B$19-$B$18)*100)</f>
        <v>7.9017576898932838</v>
      </c>
    </row>
    <row r="18" spans="1:3" x14ac:dyDescent="0.25">
      <c r="A18" s="3" t="s">
        <v>67</v>
      </c>
      <c r="B18" s="42">
        <v>48</v>
      </c>
      <c r="C18" s="50">
        <v>0</v>
      </c>
    </row>
    <row r="19" spans="1:3" x14ac:dyDescent="0.25">
      <c r="A19" s="3" t="s">
        <v>66</v>
      </c>
      <c r="B19" s="42">
        <f>SUM(B16:B18)</f>
        <v>12792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371</v>
      </c>
      <c r="C22" s="50">
        <f>(B22/$B$26)*100</f>
        <v>2.9079793071014266</v>
      </c>
    </row>
    <row r="23" spans="1:3" x14ac:dyDescent="0.25">
      <c r="A23" s="3" t="s">
        <v>88</v>
      </c>
      <c r="B23" s="42">
        <v>1880</v>
      </c>
      <c r="C23" s="50">
        <f>(B23/$B$26)*100</f>
        <v>14.735852014422324</v>
      </c>
    </row>
    <row r="24" spans="1:3" x14ac:dyDescent="0.25">
      <c r="A24" s="3" t="s">
        <v>69</v>
      </c>
      <c r="B24" s="42">
        <v>9452</v>
      </c>
      <c r="C24" s="50">
        <f>(B24/$B$26)*100</f>
        <v>74.086847468255215</v>
      </c>
    </row>
    <row r="25" spans="1:3" x14ac:dyDescent="0.25">
      <c r="A25" s="3" t="s">
        <v>70</v>
      </c>
      <c r="B25" s="42">
        <v>1055</v>
      </c>
      <c r="C25" s="50">
        <f>(B25/$B$26)*100</f>
        <v>8.2693212102210385</v>
      </c>
    </row>
    <row r="26" spans="1:3" x14ac:dyDescent="0.25">
      <c r="A26" s="3" t="s">
        <v>66</v>
      </c>
      <c r="B26" s="42">
        <f>SUM(B22:B25)</f>
        <v>12758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21047</v>
      </c>
      <c r="C29" s="50">
        <f>(B29/($B$32-$B$31)*100)</f>
        <v>58.086327758458914</v>
      </c>
    </row>
    <row r="30" spans="1:3" x14ac:dyDescent="0.25">
      <c r="A30" s="3" t="s">
        <v>80</v>
      </c>
      <c r="B30" s="42">
        <v>15187</v>
      </c>
      <c r="C30" s="50">
        <f>(B30/($B$32-$B$31)*100)</f>
        <v>41.913672241541093</v>
      </c>
    </row>
    <row r="31" spans="1:3" x14ac:dyDescent="0.25">
      <c r="A31" s="3" t="s">
        <v>67</v>
      </c>
      <c r="B31" s="42">
        <v>325</v>
      </c>
      <c r="C31" s="50">
        <v>0</v>
      </c>
    </row>
    <row r="32" spans="1:3" x14ac:dyDescent="0.25">
      <c r="A32" s="3" t="s">
        <v>66</v>
      </c>
      <c r="B32" s="42">
        <f>SUM(B29:B31)</f>
        <v>36559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13090</v>
      </c>
      <c r="C35" s="50">
        <f>(B35/($B$40-$B$39)*100)</f>
        <v>35.925021269588605</v>
      </c>
    </row>
    <row r="36" spans="1:5" x14ac:dyDescent="0.25">
      <c r="A36" s="3" t="s">
        <v>71</v>
      </c>
      <c r="B36" s="56">
        <v>18822</v>
      </c>
      <c r="C36" s="50">
        <f>(B36/($B$40-$B$39)*100)</f>
        <v>51.65628344814337</v>
      </c>
    </row>
    <row r="37" spans="1:5" x14ac:dyDescent="0.25">
      <c r="A37" s="3" t="s">
        <v>72</v>
      </c>
      <c r="B37" s="56">
        <v>3144</v>
      </c>
      <c r="C37" s="50">
        <f>(B37/($B$40-$B$39)*100)</f>
        <v>8.6285918160111965</v>
      </c>
    </row>
    <row r="38" spans="1:5" x14ac:dyDescent="0.25">
      <c r="A38" s="3" t="s">
        <v>73</v>
      </c>
      <c r="B38" s="56">
        <v>1381</v>
      </c>
      <c r="C38" s="50">
        <f>(B38/($B$40-$B$39)*100)</f>
        <v>3.7901034662568271</v>
      </c>
    </row>
    <row r="39" spans="1:5" x14ac:dyDescent="0.25">
      <c r="A39" s="3" t="s">
        <v>67</v>
      </c>
      <c r="B39" s="56">
        <v>122</v>
      </c>
      <c r="C39" s="50">
        <v>0</v>
      </c>
    </row>
    <row r="40" spans="1:5" x14ac:dyDescent="0.25">
      <c r="A40" s="3" t="s">
        <v>66</v>
      </c>
      <c r="B40" s="56">
        <f>SUM(B35:B39)</f>
        <v>36559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29165</v>
      </c>
      <c r="C43" s="53">
        <f>B43/$B$48*100</f>
        <v>54.901923873348146</v>
      </c>
    </row>
    <row r="44" spans="1:5" x14ac:dyDescent="0.25">
      <c r="A44" s="51" t="s">
        <v>82</v>
      </c>
      <c r="B44" s="57">
        <v>19870</v>
      </c>
      <c r="C44" s="53">
        <f t="shared" ref="C44:C47" si="0">B44/$B$48*100</f>
        <v>37.404465193328562</v>
      </c>
      <c r="D44" s="58"/>
      <c r="E44" s="58"/>
    </row>
    <row r="45" spans="1:5" x14ac:dyDescent="0.25">
      <c r="A45" s="51" t="s">
        <v>83</v>
      </c>
      <c r="B45" s="57">
        <v>1908</v>
      </c>
      <c r="C45" s="53">
        <f t="shared" si="0"/>
        <v>3.5917322389970261</v>
      </c>
      <c r="D45" s="58"/>
      <c r="E45" s="58"/>
    </row>
    <row r="46" spans="1:5" x14ac:dyDescent="0.25">
      <c r="A46" s="51" t="s">
        <v>84</v>
      </c>
      <c r="B46" s="57">
        <v>1948</v>
      </c>
      <c r="C46" s="53">
        <f t="shared" si="0"/>
        <v>3.6670306087873197</v>
      </c>
    </row>
    <row r="47" spans="1:5" x14ac:dyDescent="0.25">
      <c r="A47" s="51" t="s">
        <v>90</v>
      </c>
      <c r="B47" s="57">
        <v>231</v>
      </c>
      <c r="C47" s="53">
        <f t="shared" si="0"/>
        <v>0.43484808553894805</v>
      </c>
      <c r="D47" s="58"/>
      <c r="E47" s="58"/>
    </row>
    <row r="48" spans="1:5" ht="15.75" thickBot="1" x14ac:dyDescent="0.3">
      <c r="A48" s="59" t="s">
        <v>66</v>
      </c>
      <c r="B48" s="60">
        <f>SUM(B43:B47)</f>
        <v>53122</v>
      </c>
      <c r="C48" s="61">
        <f>SUM(C43:C47)</f>
        <v>99.999999999999986</v>
      </c>
      <c r="D48" s="58"/>
      <c r="E48" s="58"/>
    </row>
    <row r="49" spans="1:5" ht="25.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D8:F8"/>
    <mergeCell ref="A52:C52"/>
    <mergeCell ref="A49:C49"/>
  </mergeCells>
  <phoneticPr fontId="14" type="noConversion"/>
  <pageMargins left="0.7" right="0.7" top="0.75" bottom="0.75" header="0.3" footer="0.3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ixcateco,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89</v>
      </c>
      <c r="C5" s="50">
        <f>B5/$B$7*100</f>
        <v>46.842105263157897</v>
      </c>
    </row>
    <row r="6" spans="1:6" x14ac:dyDescent="0.25">
      <c r="A6" s="3" t="s">
        <v>65</v>
      </c>
      <c r="B6" s="42">
        <v>101</v>
      </c>
      <c r="C6" s="50">
        <f>B6/$B$7*100</f>
        <v>53.157894736842103</v>
      </c>
    </row>
    <row r="7" spans="1:6" x14ac:dyDescent="0.25">
      <c r="A7" s="3" t="s">
        <v>77</v>
      </c>
      <c r="B7" s="42">
        <v>190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6</v>
      </c>
      <c r="C10" s="55">
        <f>(B10/($B$13-$B$12))*100</f>
        <v>3.278688524590164</v>
      </c>
    </row>
    <row r="11" spans="1:6" x14ac:dyDescent="0.25">
      <c r="A11" s="51" t="s">
        <v>75</v>
      </c>
      <c r="B11" s="34">
        <v>177</v>
      </c>
      <c r="C11" s="55">
        <f>(B11/($B$13-$B$12))*100</f>
        <v>96.721311475409834</v>
      </c>
    </row>
    <row r="12" spans="1:6" x14ac:dyDescent="0.25">
      <c r="A12" s="51" t="s">
        <v>67</v>
      </c>
      <c r="B12" s="42">
        <v>7</v>
      </c>
      <c r="C12" s="50">
        <v>0</v>
      </c>
    </row>
    <row r="13" spans="1:6" x14ac:dyDescent="0.25">
      <c r="A13" s="3" t="s">
        <v>66</v>
      </c>
      <c r="B13" s="42">
        <f>SUM(B10:B12)</f>
        <v>190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</v>
      </c>
      <c r="C16" s="50">
        <f>(B16/($B$19-$B$18)*100)</f>
        <v>62.5</v>
      </c>
    </row>
    <row r="17" spans="1:3" x14ac:dyDescent="0.25">
      <c r="A17" s="3" t="s">
        <v>76</v>
      </c>
      <c r="B17" s="34">
        <v>3</v>
      </c>
      <c r="C17" s="50">
        <f>(B17/($B$19-$B$18)*100)</f>
        <v>37.5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2</v>
      </c>
      <c r="C22" s="50">
        <f>(B22/$B$26)*100</f>
        <v>25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4</v>
      </c>
      <c r="C24" s="50">
        <f>(B24/$B$26)*100</f>
        <v>50</v>
      </c>
    </row>
    <row r="25" spans="1:3" x14ac:dyDescent="0.25">
      <c r="A25" s="3" t="s">
        <v>70</v>
      </c>
      <c r="B25" s="42">
        <v>2</v>
      </c>
      <c r="C25" s="50">
        <f>(B25/$B$26)*100</f>
        <v>25</v>
      </c>
    </row>
    <row r="26" spans="1:3" x14ac:dyDescent="0.25">
      <c r="A26" s="3" t="s">
        <v>66</v>
      </c>
      <c r="B26" s="42">
        <f>SUM(B22:B25)</f>
        <v>8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116</v>
      </c>
      <c r="C29" s="50">
        <f>(B29/($B$32-$B$31)*100)</f>
        <v>65.168539325842701</v>
      </c>
    </row>
    <row r="30" spans="1:3" x14ac:dyDescent="0.25">
      <c r="A30" s="3" t="s">
        <v>80</v>
      </c>
      <c r="B30" s="42">
        <v>62</v>
      </c>
      <c r="C30" s="50">
        <f>(B30/($B$32-$B$31)*100)</f>
        <v>34.831460674157306</v>
      </c>
    </row>
    <row r="31" spans="1:3" x14ac:dyDescent="0.25">
      <c r="A31" s="3" t="s">
        <v>67</v>
      </c>
      <c r="B31" s="42">
        <v>4</v>
      </c>
      <c r="C31" s="50">
        <v>0</v>
      </c>
    </row>
    <row r="32" spans="1:3" x14ac:dyDescent="0.25">
      <c r="A32" s="3" t="s">
        <v>66</v>
      </c>
      <c r="B32" s="42">
        <f>SUM(B29:B31)</f>
        <v>182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52</v>
      </c>
      <c r="C35" s="50">
        <f>(B35/($B$40-$B$39)*100)</f>
        <v>28.729281767955801</v>
      </c>
    </row>
    <row r="36" spans="1:5" x14ac:dyDescent="0.25">
      <c r="A36" s="3" t="s">
        <v>71</v>
      </c>
      <c r="B36" s="56">
        <v>123</v>
      </c>
      <c r="C36" s="50">
        <f>(B36/($B$40-$B$39)*100)</f>
        <v>67.95580110497238</v>
      </c>
    </row>
    <row r="37" spans="1:5" x14ac:dyDescent="0.25">
      <c r="A37" s="3" t="s">
        <v>72</v>
      </c>
      <c r="B37" s="56">
        <v>5</v>
      </c>
      <c r="C37" s="50">
        <f>(B37/($B$40-$B$39)*100)</f>
        <v>2.7624309392265194</v>
      </c>
    </row>
    <row r="38" spans="1:5" x14ac:dyDescent="0.25">
      <c r="A38" s="3" t="s">
        <v>73</v>
      </c>
      <c r="B38" s="56">
        <v>1</v>
      </c>
      <c r="C38" s="50">
        <f>(B38/($B$40-$B$39)*100)</f>
        <v>0.55248618784530379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182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91</v>
      </c>
      <c r="C43" s="53">
        <f>B43/$B$48*100</f>
        <v>47.89473684210526</v>
      </c>
    </row>
    <row r="44" spans="1:5" x14ac:dyDescent="0.25">
      <c r="A44" s="51" t="s">
        <v>82</v>
      </c>
      <c r="B44" s="57">
        <v>56</v>
      </c>
      <c r="C44" s="53">
        <f t="shared" ref="C44:C47" si="0">B44/$B$48*100</f>
        <v>29.473684210526311</v>
      </c>
      <c r="D44" s="58"/>
      <c r="E44" s="58"/>
    </row>
    <row r="45" spans="1:5" x14ac:dyDescent="0.25">
      <c r="A45" s="51" t="s">
        <v>83</v>
      </c>
      <c r="B45" s="57">
        <v>7</v>
      </c>
      <c r="C45" s="53">
        <f t="shared" si="0"/>
        <v>3.6842105263157889</v>
      </c>
      <c r="D45" s="58"/>
      <c r="E45" s="58"/>
    </row>
    <row r="46" spans="1:5" x14ac:dyDescent="0.25">
      <c r="A46" s="51" t="s">
        <v>84</v>
      </c>
      <c r="B46" s="57">
        <v>28</v>
      </c>
      <c r="C46" s="53">
        <f t="shared" si="0"/>
        <v>14.736842105263156</v>
      </c>
    </row>
    <row r="47" spans="1:5" x14ac:dyDescent="0.25">
      <c r="A47" s="51" t="s">
        <v>90</v>
      </c>
      <c r="B47" s="57">
        <v>8</v>
      </c>
      <c r="C47" s="53">
        <f t="shared" si="0"/>
        <v>4.2105263157894735</v>
      </c>
      <c r="D47" s="58"/>
      <c r="E47" s="58"/>
    </row>
    <row r="48" spans="1:5" ht="15.75" thickBot="1" x14ac:dyDescent="0.3">
      <c r="A48" s="59" t="s">
        <v>66</v>
      </c>
      <c r="B48" s="60">
        <f>SUM(B43:B47)</f>
        <v>190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Ixil,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42</v>
      </c>
      <c r="C5" s="50">
        <f>B5/$B$7*100</f>
        <v>50.602409638554214</v>
      </c>
    </row>
    <row r="6" spans="1:6" x14ac:dyDescent="0.25">
      <c r="A6" s="3" t="s">
        <v>65</v>
      </c>
      <c r="B6" s="42">
        <v>41</v>
      </c>
      <c r="C6" s="50">
        <f>B6/$B$7*100</f>
        <v>49.397590361445779</v>
      </c>
    </row>
    <row r="7" spans="1:6" x14ac:dyDescent="0.25">
      <c r="A7" s="3" t="s">
        <v>77</v>
      </c>
      <c r="B7" s="42">
        <v>83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3</v>
      </c>
      <c r="C10" s="55">
        <f>(B10/($B$13-$B$12))*100</f>
        <v>3.75</v>
      </c>
    </row>
    <row r="11" spans="1:6" x14ac:dyDescent="0.25">
      <c r="A11" s="51" t="s">
        <v>75</v>
      </c>
      <c r="B11" s="34">
        <v>77</v>
      </c>
      <c r="C11" s="55">
        <f>(B11/($B$13-$B$12))*100</f>
        <v>96.25</v>
      </c>
    </row>
    <row r="12" spans="1:6" x14ac:dyDescent="0.25">
      <c r="A12" s="51" t="s">
        <v>67</v>
      </c>
      <c r="B12" s="42">
        <v>3</v>
      </c>
      <c r="C12" s="50">
        <v>0</v>
      </c>
    </row>
    <row r="13" spans="1:6" x14ac:dyDescent="0.25">
      <c r="A13" s="3" t="s">
        <v>66</v>
      </c>
      <c r="B13" s="42">
        <f>SUM(B10:B12)</f>
        <v>83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</v>
      </c>
      <c r="C16" s="50">
        <f>(B16/($B$19-$B$18)*100)</f>
        <v>100</v>
      </c>
    </row>
    <row r="17" spans="1:4" x14ac:dyDescent="0.25">
      <c r="A17" s="3" t="s">
        <v>76</v>
      </c>
      <c r="B17" s="34">
        <v>0</v>
      </c>
      <c r="C17" s="50">
        <f>(B17/($B$19-$B$18)*100)</f>
        <v>0</v>
      </c>
    </row>
    <row r="18" spans="1:4" x14ac:dyDescent="0.25">
      <c r="A18" s="3" t="s">
        <v>67</v>
      </c>
      <c r="B18" s="42">
        <v>0</v>
      </c>
      <c r="C18" s="50">
        <v>0</v>
      </c>
    </row>
    <row r="19" spans="1:4" x14ac:dyDescent="0.25">
      <c r="A19" s="3" t="s">
        <v>66</v>
      </c>
      <c r="B19" s="42">
        <f>SUM(B16:B18)</f>
        <v>2</v>
      </c>
      <c r="C19" s="50">
        <f>SUM(C16:C17)</f>
        <v>100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0</v>
      </c>
      <c r="C22" s="50">
        <f>(B22/$B$26)*100</f>
        <v>0</v>
      </c>
    </row>
    <row r="23" spans="1:4" x14ac:dyDescent="0.25">
      <c r="A23" s="3" t="s">
        <v>88</v>
      </c>
      <c r="B23" s="42">
        <v>0</v>
      </c>
      <c r="C23" s="50">
        <f>(B23/$B$26)*100</f>
        <v>0</v>
      </c>
    </row>
    <row r="24" spans="1:4" x14ac:dyDescent="0.25">
      <c r="A24" s="3" t="s">
        <v>69</v>
      </c>
      <c r="B24" s="42">
        <v>2</v>
      </c>
      <c r="C24" s="50">
        <f>(B24/$B$26)*100</f>
        <v>100</v>
      </c>
    </row>
    <row r="25" spans="1:4" x14ac:dyDescent="0.25">
      <c r="A25" s="3" t="s">
        <v>70</v>
      </c>
      <c r="B25" s="42">
        <v>0</v>
      </c>
      <c r="C25" s="50">
        <f>(B25/$B$26)*100</f>
        <v>0</v>
      </c>
    </row>
    <row r="26" spans="1:4" x14ac:dyDescent="0.25">
      <c r="A26" s="3" t="s">
        <v>66</v>
      </c>
      <c r="B26" s="42">
        <f>SUM(B22:B25)</f>
        <v>2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51</v>
      </c>
      <c r="C29" s="50">
        <f>(B29/($B$32-$B$31)*100)</f>
        <v>62.962962962962962</v>
      </c>
    </row>
    <row r="30" spans="1:4" x14ac:dyDescent="0.25">
      <c r="A30" s="3" t="s">
        <v>80</v>
      </c>
      <c r="B30" s="42">
        <v>30</v>
      </c>
      <c r="C30" s="50">
        <f>(B30/($B$32-$B$31)*100)</f>
        <v>37.037037037037038</v>
      </c>
    </row>
    <row r="31" spans="1:4" x14ac:dyDescent="0.25">
      <c r="A31" s="3" t="s">
        <v>67</v>
      </c>
      <c r="B31" s="42">
        <v>0</v>
      </c>
      <c r="C31" s="50">
        <v>0</v>
      </c>
    </row>
    <row r="32" spans="1:4" x14ac:dyDescent="0.25">
      <c r="A32" s="3" t="s">
        <v>66</v>
      </c>
      <c r="B32" s="42">
        <f>SUM(B29:B31)</f>
        <v>81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38</v>
      </c>
      <c r="C35" s="50">
        <f>(B35/($B$40-$B$39)*100)</f>
        <v>46.913580246913575</v>
      </c>
    </row>
    <row r="36" spans="1:5" x14ac:dyDescent="0.25">
      <c r="A36" s="3" t="s">
        <v>71</v>
      </c>
      <c r="B36" s="56">
        <v>41</v>
      </c>
      <c r="C36" s="50">
        <f>(B36/($B$40-$B$39)*100)</f>
        <v>50.617283950617285</v>
      </c>
    </row>
    <row r="37" spans="1:5" x14ac:dyDescent="0.25">
      <c r="A37" s="3" t="s">
        <v>72</v>
      </c>
      <c r="B37" s="56">
        <v>0</v>
      </c>
      <c r="C37" s="50">
        <f>(B37/($B$40-$B$39)*100)</f>
        <v>0</v>
      </c>
    </row>
    <row r="38" spans="1:5" x14ac:dyDescent="0.25">
      <c r="A38" s="3" t="s">
        <v>73</v>
      </c>
      <c r="B38" s="56">
        <v>2</v>
      </c>
      <c r="C38" s="50">
        <f>(B38/($B$40-$B$39)*100)</f>
        <v>2.4691358024691357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81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65</v>
      </c>
      <c r="C43" s="53">
        <f>B43/$B$48*100</f>
        <v>78.313253012048193</v>
      </c>
    </row>
    <row r="44" spans="1:5" x14ac:dyDescent="0.25">
      <c r="A44" s="51" t="s">
        <v>82</v>
      </c>
      <c r="B44" s="57">
        <v>6</v>
      </c>
      <c r="C44" s="53">
        <f t="shared" ref="C44:C47" si="0">B44/$B$48*100</f>
        <v>7.2289156626506017</v>
      </c>
      <c r="D44" s="58"/>
      <c r="E44" s="58"/>
    </row>
    <row r="45" spans="1:5" x14ac:dyDescent="0.25">
      <c r="A45" s="51" t="s">
        <v>83</v>
      </c>
      <c r="B45" s="57">
        <v>1</v>
      </c>
      <c r="C45" s="53">
        <f t="shared" si="0"/>
        <v>1.2048192771084338</v>
      </c>
      <c r="D45" s="58"/>
      <c r="E45" s="58"/>
    </row>
    <row r="46" spans="1:5" x14ac:dyDescent="0.25">
      <c r="A46" s="51" t="s">
        <v>84</v>
      </c>
      <c r="B46" s="57">
        <v>10</v>
      </c>
      <c r="C46" s="53">
        <f t="shared" si="0"/>
        <v>12.048192771084338</v>
      </c>
    </row>
    <row r="47" spans="1:5" x14ac:dyDescent="0.25">
      <c r="A47" s="51" t="s">
        <v>90</v>
      </c>
      <c r="B47" s="57">
        <v>1</v>
      </c>
      <c r="C47" s="53">
        <f t="shared" si="0"/>
        <v>1.2048192771084338</v>
      </c>
      <c r="D47" s="58"/>
      <c r="E47" s="58"/>
    </row>
    <row r="48" spans="1:5" ht="15.75" thickBot="1" x14ac:dyDescent="0.3">
      <c r="A48" s="59" t="s">
        <v>66</v>
      </c>
      <c r="B48" s="60">
        <f>SUM(B43:B47)</f>
        <v>83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8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ht="15" customHeight="1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Jakalteko,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11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307</v>
      </c>
      <c r="C5" s="50">
        <f>B5/$B$7*100</f>
        <v>50.996677740863781</v>
      </c>
    </row>
    <row r="6" spans="1:6" x14ac:dyDescent="0.25">
      <c r="A6" s="3" t="s">
        <v>65</v>
      </c>
      <c r="B6" s="42">
        <v>295</v>
      </c>
      <c r="C6" s="50">
        <f>B6/$B$7*100</f>
        <v>49.003322259136212</v>
      </c>
    </row>
    <row r="7" spans="1:6" x14ac:dyDescent="0.25">
      <c r="A7" s="3" t="s">
        <v>77</v>
      </c>
      <c r="B7" s="42">
        <v>602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28</v>
      </c>
      <c r="C10" s="55">
        <f>(B10/($B$13-$B$12))*100</f>
        <v>4.7619047619047619</v>
      </c>
    </row>
    <row r="11" spans="1:6" x14ac:dyDescent="0.25">
      <c r="A11" s="51" t="s">
        <v>75</v>
      </c>
      <c r="B11" s="34">
        <v>560</v>
      </c>
      <c r="C11" s="55">
        <f>(B11/($B$13-$B$12))*100</f>
        <v>95.238095238095227</v>
      </c>
    </row>
    <row r="12" spans="1:6" x14ac:dyDescent="0.25">
      <c r="A12" s="51" t="s">
        <v>67</v>
      </c>
      <c r="B12" s="42">
        <v>14</v>
      </c>
      <c r="C12" s="50">
        <v>0</v>
      </c>
    </row>
    <row r="13" spans="1:6" x14ac:dyDescent="0.25">
      <c r="A13" s="3" t="s">
        <v>66</v>
      </c>
      <c r="B13" s="42">
        <f>SUM(B10:B12)</f>
        <v>602</v>
      </c>
      <c r="C13" s="50">
        <f>SUM(C10:C11)</f>
        <v>99.999999999999986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60</v>
      </c>
      <c r="C16" s="50">
        <f>(B16/($B$19-$B$18)*100)</f>
        <v>89.552238805970148</v>
      </c>
    </row>
    <row r="17" spans="1:3" x14ac:dyDescent="0.25">
      <c r="A17" s="3" t="s">
        <v>76</v>
      </c>
      <c r="B17" s="34">
        <v>7</v>
      </c>
      <c r="C17" s="50">
        <f>(B17/($B$19-$B$18)*100)</f>
        <v>10.44776119402985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67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8</v>
      </c>
      <c r="C23" s="50">
        <f>(B23/$B$26)*100</f>
        <v>11.940298507462686</v>
      </c>
    </row>
    <row r="24" spans="1:3" x14ac:dyDescent="0.25">
      <c r="A24" s="3" t="s">
        <v>69</v>
      </c>
      <c r="B24" s="42">
        <v>48</v>
      </c>
      <c r="C24" s="50">
        <f>(B24/$B$26)*100</f>
        <v>71.641791044776113</v>
      </c>
    </row>
    <row r="25" spans="1:3" x14ac:dyDescent="0.25">
      <c r="A25" s="3" t="s">
        <v>70</v>
      </c>
      <c r="B25" s="42">
        <v>11</v>
      </c>
      <c r="C25" s="50">
        <f>(B25/$B$26)*100</f>
        <v>16.417910447761194</v>
      </c>
    </row>
    <row r="26" spans="1:3" x14ac:dyDescent="0.25">
      <c r="A26" s="3" t="s">
        <v>66</v>
      </c>
      <c r="B26" s="42">
        <f>SUM(B22:B25)</f>
        <v>67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309</v>
      </c>
      <c r="C29" s="50">
        <f>(B29/($B$32-$B$31)*100)</f>
        <v>59.767891682785304</v>
      </c>
    </row>
    <row r="30" spans="1:3" x14ac:dyDescent="0.25">
      <c r="A30" s="3" t="s">
        <v>80</v>
      </c>
      <c r="B30" s="42">
        <v>208</v>
      </c>
      <c r="C30" s="50">
        <f>(B30/($B$32-$B$31)*100)</f>
        <v>40.232108317214696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518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203</v>
      </c>
      <c r="C35" s="50">
        <f>(B35/($B$40-$B$39)*100)</f>
        <v>39.189189189189186</v>
      </c>
    </row>
    <row r="36" spans="1:5" x14ac:dyDescent="0.25">
      <c r="A36" s="3" t="s">
        <v>71</v>
      </c>
      <c r="B36" s="56">
        <v>267</v>
      </c>
      <c r="C36" s="50">
        <f>(B36/($B$40-$B$39)*100)</f>
        <v>51.544401544401538</v>
      </c>
    </row>
    <row r="37" spans="1:5" x14ac:dyDescent="0.25">
      <c r="A37" s="3" t="s">
        <v>72</v>
      </c>
      <c r="B37" s="56">
        <v>32</v>
      </c>
      <c r="C37" s="50">
        <f>(B37/($B$40-$B$39)*100)</f>
        <v>6.1776061776061777</v>
      </c>
    </row>
    <row r="38" spans="1:5" x14ac:dyDescent="0.25">
      <c r="A38" s="3" t="s">
        <v>73</v>
      </c>
      <c r="B38" s="56">
        <v>16</v>
      </c>
      <c r="C38" s="50">
        <f>(B38/($B$40-$B$39)*100)</f>
        <v>3.0888030888030888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518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511</v>
      </c>
      <c r="C43" s="53">
        <f>B43/$B$48*100</f>
        <v>84.883720930232556</v>
      </c>
    </row>
    <row r="44" spans="1:5" x14ac:dyDescent="0.25">
      <c r="A44" s="51" t="s">
        <v>82</v>
      </c>
      <c r="B44" s="57">
        <v>31</v>
      </c>
      <c r="C44" s="53">
        <f t="shared" ref="C44:C47" si="0">B44/$B$48*100</f>
        <v>5.1495016611295679</v>
      </c>
      <c r="D44" s="58"/>
      <c r="E44" s="58"/>
    </row>
    <row r="45" spans="1:5" x14ac:dyDescent="0.25">
      <c r="A45" s="51" t="s">
        <v>83</v>
      </c>
      <c r="B45" s="57">
        <v>14</v>
      </c>
      <c r="C45" s="53">
        <f t="shared" si="0"/>
        <v>2.3255813953488373</v>
      </c>
      <c r="D45" s="58"/>
      <c r="E45" s="58"/>
    </row>
    <row r="46" spans="1:5" x14ac:dyDescent="0.25">
      <c r="A46" s="51" t="s">
        <v>84</v>
      </c>
      <c r="B46" s="57">
        <v>37</v>
      </c>
      <c r="C46" s="53">
        <f t="shared" si="0"/>
        <v>6.1461794019933551</v>
      </c>
    </row>
    <row r="47" spans="1:5" x14ac:dyDescent="0.25">
      <c r="A47" s="51" t="s">
        <v>90</v>
      </c>
      <c r="B47" s="57">
        <v>9</v>
      </c>
      <c r="C47" s="53">
        <f t="shared" si="0"/>
        <v>1.4950166112956811</v>
      </c>
      <c r="D47" s="58"/>
      <c r="E47" s="58"/>
    </row>
    <row r="48" spans="1:5" ht="15.75" thickBot="1" x14ac:dyDescent="0.3">
      <c r="A48" s="59" t="s">
        <v>66</v>
      </c>
      <c r="B48" s="60">
        <f>SUM(B43:B47)</f>
        <v>602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Kaqchikel,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57</v>
      </c>
      <c r="C5" s="50">
        <f>B5/$B$7*100</f>
        <v>55.339805825242713</v>
      </c>
    </row>
    <row r="6" spans="1:6" x14ac:dyDescent="0.25">
      <c r="A6" s="3" t="s">
        <v>65</v>
      </c>
      <c r="B6" s="42">
        <v>46</v>
      </c>
      <c r="C6" s="50">
        <f>B6/$B$7*100</f>
        <v>44.660194174757287</v>
      </c>
    </row>
    <row r="7" spans="1:6" x14ac:dyDescent="0.25">
      <c r="A7" s="3" t="s">
        <v>77</v>
      </c>
      <c r="B7" s="42">
        <v>103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99</v>
      </c>
      <c r="C11" s="55">
        <f>(B11/($B$13-$B$12))*100</f>
        <v>100</v>
      </c>
    </row>
    <row r="12" spans="1:6" x14ac:dyDescent="0.25">
      <c r="A12" s="51" t="s">
        <v>67</v>
      </c>
      <c r="B12" s="42">
        <v>4</v>
      </c>
      <c r="C12" s="50">
        <v>0</v>
      </c>
    </row>
    <row r="13" spans="1:6" x14ac:dyDescent="0.25">
      <c r="A13" s="3" t="s">
        <v>66</v>
      </c>
      <c r="B13" s="42">
        <f>SUM(B11:B12)</f>
        <v>103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1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1</v>
      </c>
      <c r="C24" s="50">
        <f>(B24/$B$26)*100</f>
        <v>100</v>
      </c>
    </row>
    <row r="25" spans="1:3" x14ac:dyDescent="0.25">
      <c r="A25" s="3" t="s">
        <v>70</v>
      </c>
      <c r="B25" s="42">
        <v>0</v>
      </c>
      <c r="C25" s="50">
        <f>(B25/$B$26)*100</f>
        <v>0</v>
      </c>
    </row>
    <row r="26" spans="1:3" x14ac:dyDescent="0.25">
      <c r="A26" s="3" t="s">
        <v>66</v>
      </c>
      <c r="B26" s="42">
        <f>SUM(B22:B25)</f>
        <v>1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82</v>
      </c>
      <c r="C29" s="50">
        <f>(B29/($B$32-$B$31)*100)</f>
        <v>81.188118811881196</v>
      </c>
    </row>
    <row r="30" spans="1:3" x14ac:dyDescent="0.25">
      <c r="A30" s="3" t="s">
        <v>80</v>
      </c>
      <c r="B30" s="42">
        <v>19</v>
      </c>
      <c r="C30" s="50">
        <f>(B30/($B$32-$B$31)*100)</f>
        <v>18.811881188118811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101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26</v>
      </c>
      <c r="C35" s="50">
        <f>(B35/($B$40-$B$39)*100)</f>
        <v>25.742574257425744</v>
      </c>
    </row>
    <row r="36" spans="1:5" x14ac:dyDescent="0.25">
      <c r="A36" s="3" t="s">
        <v>71</v>
      </c>
      <c r="B36" s="56">
        <v>50</v>
      </c>
      <c r="C36" s="50">
        <f>(B36/($B$40-$B$39)*100)</f>
        <v>49.504950495049506</v>
      </c>
    </row>
    <row r="37" spans="1:5" x14ac:dyDescent="0.25">
      <c r="A37" s="3" t="s">
        <v>72</v>
      </c>
      <c r="B37" s="56">
        <v>9</v>
      </c>
      <c r="C37" s="50">
        <f>(B37/($B$40-$B$39)*100)</f>
        <v>8.9108910891089099</v>
      </c>
    </row>
    <row r="38" spans="1:5" x14ac:dyDescent="0.25">
      <c r="A38" s="3" t="s">
        <v>73</v>
      </c>
      <c r="B38" s="56">
        <v>16</v>
      </c>
      <c r="C38" s="50">
        <f>(B38/($B$40-$B$39)*100)</f>
        <v>15.841584158415841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101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45</v>
      </c>
      <c r="C43" s="53">
        <f>B43/$B$48*100</f>
        <v>43.689320388349515</v>
      </c>
    </row>
    <row r="44" spans="1:5" x14ac:dyDescent="0.25">
      <c r="A44" s="51" t="s">
        <v>82</v>
      </c>
      <c r="B44" s="57">
        <v>8</v>
      </c>
      <c r="C44" s="53">
        <f t="shared" ref="C44:C47" si="0">B44/$B$48*100</f>
        <v>7.7669902912621351</v>
      </c>
      <c r="D44" s="58"/>
      <c r="E44" s="58"/>
    </row>
    <row r="45" spans="1:5" x14ac:dyDescent="0.25">
      <c r="A45" s="51" t="s">
        <v>83</v>
      </c>
      <c r="B45" s="57">
        <v>11</v>
      </c>
      <c r="C45" s="53">
        <f t="shared" si="0"/>
        <v>10.679611650485436</v>
      </c>
      <c r="D45" s="58"/>
      <c r="E45" s="58"/>
    </row>
    <row r="46" spans="1:5" x14ac:dyDescent="0.25">
      <c r="A46" s="51" t="s">
        <v>84</v>
      </c>
      <c r="B46" s="57">
        <v>31</v>
      </c>
      <c r="C46" s="53">
        <f t="shared" si="0"/>
        <v>30.097087378640776</v>
      </c>
    </row>
    <row r="47" spans="1:5" x14ac:dyDescent="0.25">
      <c r="A47" s="51" t="s">
        <v>90</v>
      </c>
      <c r="B47" s="57">
        <v>8</v>
      </c>
      <c r="C47" s="53">
        <f t="shared" si="0"/>
        <v>7.7669902912621351</v>
      </c>
      <c r="D47" s="58"/>
      <c r="E47" s="58"/>
    </row>
    <row r="48" spans="1:5" ht="15.75" thickBot="1" x14ac:dyDescent="0.3">
      <c r="A48" s="59" t="s">
        <v>66</v>
      </c>
      <c r="B48" s="60">
        <f>SUM(B43:B47)</f>
        <v>103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7.25" customHeight="1" x14ac:dyDescent="0.25">
      <c r="A1" s="74" t="str">
        <f>CONCATENATE("Indicadores básicos de la agrupación ",$A$3,",", " ",2010)</f>
        <v>Indicadores básicos de la agrupación Kickapoo, 2010</v>
      </c>
      <c r="B1" s="74"/>
      <c r="C1" s="74"/>
    </row>
    <row r="2" spans="1:6" ht="11.25" customHeight="1" thickBot="1" x14ac:dyDescent="0.3">
      <c r="A2" s="43"/>
      <c r="B2" s="44"/>
      <c r="C2" s="45"/>
    </row>
    <row r="3" spans="1:6" ht="15.75" thickBot="1" x14ac:dyDescent="0.3">
      <c r="A3" s="26" t="s">
        <v>63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241</v>
      </c>
      <c r="C5" s="50">
        <f>B5/$B$7*100</f>
        <v>54.035874439461885</v>
      </c>
    </row>
    <row r="6" spans="1:6" x14ac:dyDescent="0.25">
      <c r="A6" s="3" t="s">
        <v>65</v>
      </c>
      <c r="B6" s="42">
        <v>205</v>
      </c>
      <c r="C6" s="50">
        <f>B6/$B$7*100</f>
        <v>45.964125560538115</v>
      </c>
    </row>
    <row r="7" spans="1:6" x14ac:dyDescent="0.25">
      <c r="A7" s="3" t="s">
        <v>77</v>
      </c>
      <c r="B7" s="42">
        <v>446</v>
      </c>
      <c r="C7" s="50">
        <f>C5+C6</f>
        <v>100</v>
      </c>
    </row>
    <row r="8" spans="1:6" ht="4.5" customHeight="1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29</v>
      </c>
      <c r="C10" s="55">
        <f>(B10/($B$13-$B$12))*100</f>
        <v>6.6361556064073222</v>
      </c>
    </row>
    <row r="11" spans="1:6" x14ac:dyDescent="0.25">
      <c r="A11" s="51" t="s">
        <v>75</v>
      </c>
      <c r="B11" s="34">
        <v>408</v>
      </c>
      <c r="C11" s="55">
        <f>(B11/($B$13-$B$12))*100</f>
        <v>93.363844393592672</v>
      </c>
    </row>
    <row r="12" spans="1:6" x14ac:dyDescent="0.25">
      <c r="A12" s="51" t="s">
        <v>67</v>
      </c>
      <c r="B12" s="42">
        <v>9</v>
      </c>
      <c r="C12" s="50">
        <v>0</v>
      </c>
    </row>
    <row r="13" spans="1:6" x14ac:dyDescent="0.25">
      <c r="A13" s="3" t="s">
        <v>66</v>
      </c>
      <c r="B13" s="42">
        <f>SUM(B10:B12)</f>
        <v>446</v>
      </c>
      <c r="C13" s="50">
        <f>SUM(C10:C11)</f>
        <v>100</v>
      </c>
    </row>
    <row r="14" spans="1:6" ht="6" customHeight="1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68</v>
      </c>
      <c r="C16" s="50">
        <f>(B16/($B$19-$B$18)*100)</f>
        <v>93.150684931506845</v>
      </c>
    </row>
    <row r="17" spans="1:3" x14ac:dyDescent="0.25">
      <c r="A17" s="3" t="s">
        <v>76</v>
      </c>
      <c r="B17" s="34">
        <v>5</v>
      </c>
      <c r="C17" s="50">
        <f>(B17/($B$19-$B$18)*100)</f>
        <v>6.8493150684931505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73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4</v>
      </c>
      <c r="C22" s="50">
        <f>(B22/$B$26)*100</f>
        <v>5.4794520547945202</v>
      </c>
    </row>
    <row r="23" spans="1:3" x14ac:dyDescent="0.25">
      <c r="A23" s="3" t="s">
        <v>88</v>
      </c>
      <c r="B23" s="42">
        <v>6</v>
      </c>
      <c r="C23" s="50">
        <f>(B23/$B$26)*100</f>
        <v>8.2191780821917799</v>
      </c>
    </row>
    <row r="24" spans="1:3" x14ac:dyDescent="0.25">
      <c r="A24" s="3" t="s">
        <v>69</v>
      </c>
      <c r="B24" s="42">
        <v>53</v>
      </c>
      <c r="C24" s="50">
        <f>(B24/$B$26)*100</f>
        <v>72.602739726027394</v>
      </c>
    </row>
    <row r="25" spans="1:3" x14ac:dyDescent="0.25">
      <c r="A25" s="3" t="s">
        <v>70</v>
      </c>
      <c r="B25" s="42">
        <v>10</v>
      </c>
      <c r="C25" s="50">
        <f>(B25/$B$26)*100</f>
        <v>13.698630136986301</v>
      </c>
    </row>
    <row r="26" spans="1:3" x14ac:dyDescent="0.25">
      <c r="A26" s="3" t="s">
        <v>66</v>
      </c>
      <c r="B26" s="42">
        <f>SUM(B22:B25)</f>
        <v>73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276</v>
      </c>
      <c r="C29" s="50">
        <f>(B29/($B$32-$B$31)*100)</f>
        <v>80.701754385964904</v>
      </c>
    </row>
    <row r="30" spans="1:3" x14ac:dyDescent="0.25">
      <c r="A30" s="3" t="s">
        <v>80</v>
      </c>
      <c r="B30" s="42">
        <v>66</v>
      </c>
      <c r="C30" s="50">
        <f>(B30/($B$32-$B$31)*100)</f>
        <v>19.298245614035086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343</v>
      </c>
      <c r="C32" s="50">
        <f>SUM(C29:C30)</f>
        <v>99.999999999999986</v>
      </c>
    </row>
    <row r="33" spans="1:5" ht="4.5" customHeight="1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92</v>
      </c>
      <c r="C35" s="50">
        <f>(B35/($B$40-$B$39)*100)</f>
        <v>26.979472140762461</v>
      </c>
    </row>
    <row r="36" spans="1:5" x14ac:dyDescent="0.25">
      <c r="A36" s="3" t="s">
        <v>71</v>
      </c>
      <c r="B36" s="56">
        <v>158</v>
      </c>
      <c r="C36" s="50">
        <f>(B36/($B$40-$B$39)*100)</f>
        <v>46.334310850439877</v>
      </c>
    </row>
    <row r="37" spans="1:5" x14ac:dyDescent="0.25">
      <c r="A37" s="3" t="s">
        <v>72</v>
      </c>
      <c r="B37" s="56">
        <v>76</v>
      </c>
      <c r="C37" s="50">
        <f>(B37/($B$40-$B$39)*100)</f>
        <v>22.287390029325511</v>
      </c>
    </row>
    <row r="38" spans="1:5" x14ac:dyDescent="0.25">
      <c r="A38" s="3" t="s">
        <v>73</v>
      </c>
      <c r="B38" s="56">
        <v>15</v>
      </c>
      <c r="C38" s="50">
        <f>(B38/($B$40-$B$39)*100)</f>
        <v>4.3988269794721413</v>
      </c>
    </row>
    <row r="39" spans="1:5" x14ac:dyDescent="0.25">
      <c r="A39" s="3" t="s">
        <v>67</v>
      </c>
      <c r="B39" s="56">
        <v>2</v>
      </c>
      <c r="C39" s="50">
        <v>0</v>
      </c>
    </row>
    <row r="40" spans="1:5" x14ac:dyDescent="0.25">
      <c r="A40" s="3" t="s">
        <v>66</v>
      </c>
      <c r="B40" s="56">
        <f>SUM(B35:B39)</f>
        <v>343</v>
      </c>
      <c r="C40" s="50">
        <f>SUM(C35:C38)</f>
        <v>100</v>
      </c>
    </row>
    <row r="41" spans="1:5" ht="6.75" customHeight="1" x14ac:dyDescent="0.25">
      <c r="A41" s="51"/>
      <c r="B41" s="54"/>
      <c r="C41" s="53"/>
    </row>
    <row r="42" spans="1:5" ht="15.75" customHeight="1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402</v>
      </c>
      <c r="C43" s="53">
        <f>B43/$B$48*100</f>
        <v>90.134529147982065</v>
      </c>
    </row>
    <row r="44" spans="1:5" x14ac:dyDescent="0.25">
      <c r="A44" s="51" t="s">
        <v>82</v>
      </c>
      <c r="B44" s="57">
        <v>3</v>
      </c>
      <c r="C44" s="53">
        <f t="shared" ref="C44:C47" si="0">B44/$B$48*100</f>
        <v>0.67264573991031396</v>
      </c>
      <c r="D44" s="58"/>
      <c r="E44" s="58"/>
    </row>
    <row r="45" spans="1:5" x14ac:dyDescent="0.25">
      <c r="A45" s="51" t="s">
        <v>83</v>
      </c>
      <c r="B45" s="57">
        <v>23</v>
      </c>
      <c r="C45" s="53">
        <f t="shared" si="0"/>
        <v>5.1569506726457401</v>
      </c>
      <c r="D45" s="58"/>
      <c r="E45" s="58"/>
    </row>
    <row r="46" spans="1:5" x14ac:dyDescent="0.25">
      <c r="A46" s="51" t="s">
        <v>84</v>
      </c>
      <c r="B46" s="57">
        <v>16</v>
      </c>
      <c r="C46" s="53">
        <f t="shared" si="0"/>
        <v>3.5874439461883409</v>
      </c>
    </row>
    <row r="47" spans="1:5" x14ac:dyDescent="0.25">
      <c r="A47" s="51" t="s">
        <v>90</v>
      </c>
      <c r="B47" s="57">
        <v>2</v>
      </c>
      <c r="C47" s="53">
        <f t="shared" si="0"/>
        <v>0.44843049327354262</v>
      </c>
      <c r="D47" s="58"/>
      <c r="E47" s="58"/>
    </row>
    <row r="48" spans="1:5" ht="15.75" thickBot="1" x14ac:dyDescent="0.3">
      <c r="A48" s="59" t="s">
        <v>66</v>
      </c>
      <c r="B48" s="60">
        <f>SUM(B43:B47)</f>
        <v>446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7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0866141732283472" right="0.70866141732283472" top="0.74803149606299213" bottom="0.74803149606299213" header="0.31496062992125984" footer="0.31496062992125984"/>
  <pageSetup scale="90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kiliwa,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29</v>
      </c>
      <c r="C5" s="50">
        <f>B5/$B$7*100</f>
        <v>63.04347826086957</v>
      </c>
    </row>
    <row r="6" spans="1:6" x14ac:dyDescent="0.25">
      <c r="A6" s="3" t="s">
        <v>65</v>
      </c>
      <c r="B6" s="42">
        <v>17</v>
      </c>
      <c r="C6" s="50">
        <f>B6/$B$7*100</f>
        <v>36.95652173913043</v>
      </c>
    </row>
    <row r="7" spans="1:6" x14ac:dyDescent="0.25">
      <c r="A7" s="3" t="s">
        <v>77</v>
      </c>
      <c r="B7" s="42">
        <v>46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43</v>
      </c>
      <c r="C11" s="55">
        <f>(B11/($B$13-$B$12))*100</f>
        <v>100</v>
      </c>
    </row>
    <row r="12" spans="1:6" x14ac:dyDescent="0.25">
      <c r="A12" s="51" t="s">
        <v>67</v>
      </c>
      <c r="B12" s="42">
        <v>3</v>
      </c>
      <c r="C12" s="50">
        <v>0</v>
      </c>
    </row>
    <row r="13" spans="1:6" x14ac:dyDescent="0.25">
      <c r="A13" s="3" t="s">
        <v>66</v>
      </c>
      <c r="B13" s="42">
        <f>SUM(B10:B12)</f>
        <v>46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0</v>
      </c>
      <c r="C16" s="50" t="e">
        <f>(B16/($B$19-$B$18)*100)</f>
        <v>#DIV/0!</v>
      </c>
    </row>
    <row r="17" spans="1:3" x14ac:dyDescent="0.25">
      <c r="A17" s="3" t="s">
        <v>76</v>
      </c>
      <c r="B17" s="34">
        <v>0</v>
      </c>
      <c r="C17" s="50" t="e">
        <f>(B17/($B$19-$B$18)*100)</f>
        <v>#DIV/0!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0</v>
      </c>
      <c r="C19" s="50" t="e">
        <f>SUM(C16:C17)</f>
        <v>#DIV/0!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 t="e">
        <f>(B22/$B$26)*100</f>
        <v>#DIV/0!</v>
      </c>
    </row>
    <row r="23" spans="1:3" x14ac:dyDescent="0.25">
      <c r="A23" s="3" t="s">
        <v>88</v>
      </c>
      <c r="B23" s="42">
        <v>0</v>
      </c>
      <c r="C23" s="50" t="e">
        <f>(B23/$B$26)*100</f>
        <v>#DIV/0!</v>
      </c>
    </row>
    <row r="24" spans="1:3" x14ac:dyDescent="0.25">
      <c r="A24" s="3" t="s">
        <v>69</v>
      </c>
      <c r="B24" s="42">
        <v>0</v>
      </c>
      <c r="C24" s="50" t="e">
        <f>(B24/$B$26)*100</f>
        <v>#DIV/0!</v>
      </c>
    </row>
    <row r="25" spans="1:3" x14ac:dyDescent="0.25">
      <c r="A25" s="3" t="s">
        <v>70</v>
      </c>
      <c r="B25" s="42">
        <v>0</v>
      </c>
      <c r="C25" s="50" t="e">
        <f>(B25/$B$26)*100</f>
        <v>#DIV/0!</v>
      </c>
    </row>
    <row r="26" spans="1:3" x14ac:dyDescent="0.25">
      <c r="A26" s="3" t="s">
        <v>66</v>
      </c>
      <c r="B26" s="42">
        <v>0</v>
      </c>
      <c r="C26" s="50" t="e">
        <f>SUM(C22:C25)</f>
        <v>#DIV/0!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42</v>
      </c>
      <c r="C29" s="50">
        <f>(B29/($B$32-$B$31)*100)</f>
        <v>91.304347826086953</v>
      </c>
    </row>
    <row r="30" spans="1:3" x14ac:dyDescent="0.25">
      <c r="A30" s="3" t="s">
        <v>80</v>
      </c>
      <c r="B30" s="42">
        <v>4</v>
      </c>
      <c r="C30" s="50">
        <f>(B30/($B$32-$B$31)*100)</f>
        <v>8.695652173913043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46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6</v>
      </c>
      <c r="C35" s="50">
        <f>(B35/($B$40-$B$39)*100)</f>
        <v>13.043478260869565</v>
      </c>
    </row>
    <row r="36" spans="1:5" ht="15.75" customHeight="1" x14ac:dyDescent="0.25">
      <c r="A36" s="3" t="s">
        <v>71</v>
      </c>
      <c r="B36" s="56">
        <v>24</v>
      </c>
      <c r="C36" s="50">
        <f>(B36/($B$40-$B$39)*100)</f>
        <v>52.173913043478258</v>
      </c>
    </row>
    <row r="37" spans="1:5" x14ac:dyDescent="0.25">
      <c r="A37" s="3" t="s">
        <v>72</v>
      </c>
      <c r="B37" s="56">
        <v>9</v>
      </c>
      <c r="C37" s="50">
        <f>(B37/($B$40-$B$39)*100)</f>
        <v>19.565217391304348</v>
      </c>
    </row>
    <row r="38" spans="1:5" x14ac:dyDescent="0.25">
      <c r="A38" s="3" t="s">
        <v>73</v>
      </c>
      <c r="B38" s="56">
        <v>7</v>
      </c>
      <c r="C38" s="50">
        <f>(B38/($B$40-$B$39)*100)</f>
        <v>15.217391304347828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46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5</v>
      </c>
      <c r="C43" s="53">
        <f>B43/$B$48*100</f>
        <v>10.869565217391305</v>
      </c>
    </row>
    <row r="44" spans="1:5" x14ac:dyDescent="0.25">
      <c r="A44" s="51" t="s">
        <v>82</v>
      </c>
      <c r="B44" s="57">
        <v>12</v>
      </c>
      <c r="C44" s="53">
        <f t="shared" ref="C44:C47" si="0">B44/$B$48*100</f>
        <v>26.086956521739129</v>
      </c>
      <c r="D44" s="58"/>
      <c r="E44" s="58"/>
    </row>
    <row r="45" spans="1:5" x14ac:dyDescent="0.25">
      <c r="A45" s="51" t="s">
        <v>83</v>
      </c>
      <c r="B45" s="57">
        <v>4</v>
      </c>
      <c r="C45" s="53">
        <f t="shared" si="0"/>
        <v>8.695652173913043</v>
      </c>
      <c r="D45" s="58"/>
      <c r="E45" s="58"/>
    </row>
    <row r="46" spans="1:5" x14ac:dyDescent="0.25">
      <c r="A46" s="51" t="s">
        <v>84</v>
      </c>
      <c r="B46" s="57">
        <v>22</v>
      </c>
      <c r="C46" s="53">
        <f t="shared" si="0"/>
        <v>47.826086956521742</v>
      </c>
    </row>
    <row r="47" spans="1:5" x14ac:dyDescent="0.25">
      <c r="A47" s="51" t="s">
        <v>90</v>
      </c>
      <c r="B47" s="57">
        <v>3</v>
      </c>
      <c r="C47" s="53">
        <f t="shared" si="0"/>
        <v>6.5217391304347823</v>
      </c>
      <c r="D47" s="58"/>
      <c r="E47" s="58"/>
    </row>
    <row r="48" spans="1:5" ht="15.75" thickBot="1" x14ac:dyDescent="0.3">
      <c r="A48" s="59" t="s">
        <v>66</v>
      </c>
      <c r="B48" s="60">
        <f>SUM(B43:B47)</f>
        <v>46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kumiai,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40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208</v>
      </c>
      <c r="C5" s="50">
        <f>B5/$B$7*100</f>
        <v>54.593175853018373</v>
      </c>
    </row>
    <row r="6" spans="1:6" x14ac:dyDescent="0.25">
      <c r="A6" s="3" t="s">
        <v>65</v>
      </c>
      <c r="B6" s="42">
        <v>173</v>
      </c>
      <c r="C6" s="50">
        <f>B6/$B$7*100</f>
        <v>45.406824146981627</v>
      </c>
    </row>
    <row r="7" spans="1:6" x14ac:dyDescent="0.25">
      <c r="A7" s="3" t="s">
        <v>77</v>
      </c>
      <c r="B7" s="42">
        <v>381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352</v>
      </c>
      <c r="C11" s="55">
        <f>(B11/($B$13-$B$12))*100</f>
        <v>100</v>
      </c>
    </row>
    <row r="12" spans="1:6" x14ac:dyDescent="0.25">
      <c r="A12" s="51" t="s">
        <v>67</v>
      </c>
      <c r="B12" s="42">
        <v>29</v>
      </c>
      <c r="C12" s="50">
        <v>0</v>
      </c>
    </row>
    <row r="13" spans="1:6" x14ac:dyDescent="0.25">
      <c r="A13" s="3" t="s">
        <v>66</v>
      </c>
      <c r="B13" s="42">
        <f>SUM(B11:B12)</f>
        <v>381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41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SUM(B16:B17)</f>
        <v>41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3</v>
      </c>
      <c r="C23" s="50">
        <f>(B23/$B$26)*100</f>
        <v>7.3170731707317067</v>
      </c>
    </row>
    <row r="24" spans="1:3" x14ac:dyDescent="0.25">
      <c r="A24" s="3" t="s">
        <v>69</v>
      </c>
      <c r="B24" s="42">
        <v>30</v>
      </c>
      <c r="C24" s="50">
        <f>(B24/$B$26)*100</f>
        <v>73.170731707317074</v>
      </c>
    </row>
    <row r="25" spans="1:3" x14ac:dyDescent="0.25">
      <c r="A25" s="3" t="s">
        <v>70</v>
      </c>
      <c r="B25" s="42">
        <v>8</v>
      </c>
      <c r="C25" s="50">
        <f>(B25/$B$26)*100</f>
        <v>19.512195121951219</v>
      </c>
    </row>
    <row r="26" spans="1:3" x14ac:dyDescent="0.25">
      <c r="A26" s="3" t="s">
        <v>66</v>
      </c>
      <c r="B26" s="42">
        <f>SUM(B22:B25)</f>
        <v>41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315</v>
      </c>
      <c r="C29" s="50">
        <f>(B29/($B$32-$B$31)*100)</f>
        <v>95.454545454545453</v>
      </c>
    </row>
    <row r="30" spans="1:3" x14ac:dyDescent="0.25">
      <c r="A30" s="3" t="s">
        <v>80</v>
      </c>
      <c r="B30" s="42">
        <v>15</v>
      </c>
      <c r="C30" s="50">
        <f>(B30/($B$32-$B$31)*100)</f>
        <v>4.5454545454545459</v>
      </c>
    </row>
    <row r="31" spans="1:3" x14ac:dyDescent="0.25">
      <c r="A31" s="3" t="s">
        <v>67</v>
      </c>
      <c r="B31" s="42">
        <v>3</v>
      </c>
      <c r="C31" s="50">
        <v>0</v>
      </c>
    </row>
    <row r="32" spans="1:3" x14ac:dyDescent="0.25">
      <c r="A32" s="3" t="s">
        <v>66</v>
      </c>
      <c r="B32" s="42">
        <f>SUM(B29:B31)</f>
        <v>333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25</v>
      </c>
      <c r="C35" s="50">
        <f>(B35/($B$40-$B$39)*100)</f>
        <v>7.5301204819277112</v>
      </c>
    </row>
    <row r="36" spans="1:5" ht="15.75" customHeight="1" x14ac:dyDescent="0.25">
      <c r="A36" s="3" t="s">
        <v>71</v>
      </c>
      <c r="B36" s="56">
        <v>246</v>
      </c>
      <c r="C36" s="50">
        <f>(B36/($B$40-$B$39)*100)</f>
        <v>74.096385542168676</v>
      </c>
    </row>
    <row r="37" spans="1:5" x14ac:dyDescent="0.25">
      <c r="A37" s="3" t="s">
        <v>72</v>
      </c>
      <c r="B37" s="56">
        <v>36</v>
      </c>
      <c r="C37" s="50">
        <f>(B37/($B$40-$B$39)*100)</f>
        <v>10.843373493975903</v>
      </c>
    </row>
    <row r="38" spans="1:5" x14ac:dyDescent="0.25">
      <c r="A38" s="3" t="s">
        <v>73</v>
      </c>
      <c r="B38" s="56">
        <v>25</v>
      </c>
      <c r="C38" s="50">
        <f>(B38/($B$40-$B$39)*100)</f>
        <v>7.5301204819277112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333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254</v>
      </c>
      <c r="C43" s="53">
        <f>B43/$B$48*100</f>
        <v>66.666666666666657</v>
      </c>
    </row>
    <row r="44" spans="1:5" x14ac:dyDescent="0.25">
      <c r="A44" s="51" t="s">
        <v>82</v>
      </c>
      <c r="B44" s="57">
        <v>44</v>
      </c>
      <c r="C44" s="53">
        <f t="shared" ref="C44:C47" si="0">B44/$B$48*100</f>
        <v>11.548556430446194</v>
      </c>
      <c r="D44" s="58"/>
      <c r="E44" s="58"/>
    </row>
    <row r="45" spans="1:5" x14ac:dyDescent="0.25">
      <c r="A45" s="51" t="s">
        <v>83</v>
      </c>
      <c r="B45" s="57">
        <v>49</v>
      </c>
      <c r="C45" s="53">
        <f t="shared" si="0"/>
        <v>12.860892388451445</v>
      </c>
      <c r="D45" s="58"/>
      <c r="E45" s="58"/>
    </row>
    <row r="46" spans="1:5" x14ac:dyDescent="0.25">
      <c r="A46" s="51" t="s">
        <v>84</v>
      </c>
      <c r="B46" s="57">
        <v>27</v>
      </c>
      <c r="C46" s="53">
        <f t="shared" si="0"/>
        <v>7.0866141732283463</v>
      </c>
    </row>
    <row r="47" spans="1:5" x14ac:dyDescent="0.25">
      <c r="A47" s="51" t="s">
        <v>90</v>
      </c>
      <c r="B47" s="57">
        <v>7</v>
      </c>
      <c r="C47" s="53">
        <f t="shared" si="0"/>
        <v>1.837270341207349</v>
      </c>
      <c r="D47" s="58"/>
      <c r="E47" s="58"/>
    </row>
    <row r="48" spans="1:5" ht="15.75" thickBot="1" x14ac:dyDescent="0.3">
      <c r="A48" s="59" t="s">
        <v>66</v>
      </c>
      <c r="B48" s="60">
        <f>SUM(B43:B47)</f>
        <v>381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7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">
        <v>117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116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0</v>
      </c>
      <c r="C5" s="50">
        <v>0</v>
      </c>
    </row>
    <row r="6" spans="1:6" x14ac:dyDescent="0.25">
      <c r="A6" s="3" t="s">
        <v>65</v>
      </c>
      <c r="B6" s="42">
        <v>0</v>
      </c>
      <c r="C6" s="50">
        <v>0</v>
      </c>
    </row>
    <row r="7" spans="1:6" x14ac:dyDescent="0.25">
      <c r="A7" s="3" t="s">
        <v>77</v>
      </c>
      <c r="B7" s="42">
        <v>0</v>
      </c>
      <c r="C7" s="50">
        <v>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42">
        <v>0</v>
      </c>
      <c r="C10" s="50">
        <v>0</v>
      </c>
    </row>
    <row r="11" spans="1:6" x14ac:dyDescent="0.25">
      <c r="A11" s="51" t="s">
        <v>75</v>
      </c>
      <c r="B11" s="42">
        <v>0</v>
      </c>
      <c r="C11" s="50">
        <v>0</v>
      </c>
    </row>
    <row r="12" spans="1:6" x14ac:dyDescent="0.25">
      <c r="A12" s="51" t="s">
        <v>67</v>
      </c>
      <c r="B12" s="42">
        <v>0</v>
      </c>
      <c r="C12" s="50">
        <v>0</v>
      </c>
    </row>
    <row r="13" spans="1:6" x14ac:dyDescent="0.25">
      <c r="A13" s="3" t="s">
        <v>66</v>
      </c>
      <c r="B13" s="42">
        <v>0</v>
      </c>
      <c r="C13" s="50">
        <v>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42">
        <v>0</v>
      </c>
      <c r="C16" s="50">
        <v>0</v>
      </c>
    </row>
    <row r="17" spans="1:3" x14ac:dyDescent="0.25">
      <c r="A17" s="3" t="s">
        <v>76</v>
      </c>
      <c r="B17" s="42">
        <v>0</v>
      </c>
      <c r="C17" s="50"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v>0</v>
      </c>
      <c r="C19" s="50">
        <v>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v>0</v>
      </c>
    </row>
    <row r="23" spans="1:3" x14ac:dyDescent="0.25">
      <c r="A23" s="3" t="s">
        <v>88</v>
      </c>
      <c r="B23" s="42">
        <v>0</v>
      </c>
      <c r="C23" s="50">
        <v>0</v>
      </c>
    </row>
    <row r="24" spans="1:3" x14ac:dyDescent="0.25">
      <c r="A24" s="3" t="s">
        <v>69</v>
      </c>
      <c r="B24" s="42">
        <v>0</v>
      </c>
      <c r="C24" s="50">
        <v>0</v>
      </c>
    </row>
    <row r="25" spans="1:3" x14ac:dyDescent="0.25">
      <c r="A25" s="3" t="s">
        <v>70</v>
      </c>
      <c r="B25" s="42">
        <v>0</v>
      </c>
      <c r="C25" s="50">
        <v>0</v>
      </c>
    </row>
    <row r="26" spans="1:3" x14ac:dyDescent="0.25">
      <c r="A26" s="3" t="s">
        <v>66</v>
      </c>
      <c r="B26" s="42">
        <v>0</v>
      </c>
      <c r="C26" s="50">
        <v>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0</v>
      </c>
      <c r="C29" s="50">
        <v>0</v>
      </c>
    </row>
    <row r="30" spans="1:3" x14ac:dyDescent="0.25">
      <c r="A30" s="3" t="s">
        <v>80</v>
      </c>
      <c r="B30" s="42">
        <v>0</v>
      </c>
      <c r="C30" s="50">
        <v>0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v>0</v>
      </c>
      <c r="C32" s="50">
        <v>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42">
        <v>0</v>
      </c>
      <c r="C35" s="50">
        <v>0</v>
      </c>
    </row>
    <row r="36" spans="1:5" x14ac:dyDescent="0.25">
      <c r="A36" s="3" t="s">
        <v>71</v>
      </c>
      <c r="B36" s="42">
        <v>0</v>
      </c>
      <c r="C36" s="50">
        <v>0</v>
      </c>
    </row>
    <row r="37" spans="1:5" x14ac:dyDescent="0.25">
      <c r="A37" s="3" t="s">
        <v>72</v>
      </c>
      <c r="B37" s="42">
        <v>0</v>
      </c>
      <c r="C37" s="50">
        <v>0</v>
      </c>
    </row>
    <row r="38" spans="1:5" x14ac:dyDescent="0.25">
      <c r="A38" s="3" t="s">
        <v>73</v>
      </c>
      <c r="B38" s="42">
        <v>0</v>
      </c>
      <c r="C38" s="50">
        <v>0</v>
      </c>
    </row>
    <row r="39" spans="1:5" x14ac:dyDescent="0.25">
      <c r="A39" s="3" t="s">
        <v>67</v>
      </c>
      <c r="B39" s="42">
        <v>0</v>
      </c>
      <c r="C39" s="50">
        <v>0</v>
      </c>
    </row>
    <row r="40" spans="1:5" x14ac:dyDescent="0.25">
      <c r="A40" s="3" t="s">
        <v>66</v>
      </c>
      <c r="B40" s="42">
        <v>0</v>
      </c>
      <c r="C40" s="50">
        <v>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42">
        <v>0</v>
      </c>
      <c r="C43" s="50">
        <v>0</v>
      </c>
    </row>
    <row r="44" spans="1:5" x14ac:dyDescent="0.25">
      <c r="A44" s="51" t="s">
        <v>82</v>
      </c>
      <c r="B44" s="42">
        <v>0</v>
      </c>
      <c r="C44" s="50">
        <v>0</v>
      </c>
      <c r="D44" s="58"/>
      <c r="E44" s="58"/>
    </row>
    <row r="45" spans="1:5" x14ac:dyDescent="0.25">
      <c r="A45" s="51" t="s">
        <v>83</v>
      </c>
      <c r="B45" s="42">
        <v>0</v>
      </c>
      <c r="C45" s="50">
        <v>0</v>
      </c>
      <c r="D45" s="58"/>
      <c r="E45" s="58"/>
    </row>
    <row r="46" spans="1:5" x14ac:dyDescent="0.25">
      <c r="A46" s="51" t="s">
        <v>84</v>
      </c>
      <c r="B46" s="42">
        <v>0</v>
      </c>
      <c r="C46" s="50">
        <v>0</v>
      </c>
    </row>
    <row r="47" spans="1:5" x14ac:dyDescent="0.25">
      <c r="A47" s="51" t="s">
        <v>90</v>
      </c>
      <c r="B47" s="42">
        <v>0</v>
      </c>
      <c r="C47" s="50">
        <v>0</v>
      </c>
      <c r="D47" s="58"/>
      <c r="E47" s="58"/>
    </row>
    <row r="48" spans="1:5" ht="15.75" thickBot="1" x14ac:dyDescent="0.3">
      <c r="A48" s="59" t="s">
        <v>66</v>
      </c>
      <c r="B48" s="42">
        <v>0</v>
      </c>
      <c r="C48" s="50">
        <v>0</v>
      </c>
      <c r="D48" s="58"/>
      <c r="E48" s="58"/>
    </row>
    <row r="49" spans="1:5" ht="38.25" customHeight="1" thickBot="1" x14ac:dyDescent="0.3">
      <c r="A49" s="73" t="s">
        <v>118</v>
      </c>
      <c r="B49" s="73"/>
      <c r="C49" s="73"/>
      <c r="D49" s="58"/>
      <c r="E49" s="58"/>
    </row>
    <row r="50" spans="1:5" ht="25.5" customHeight="1" x14ac:dyDescent="0.25">
      <c r="A50" s="77" t="s">
        <v>111</v>
      </c>
      <c r="B50" s="77"/>
      <c r="C50" s="77"/>
      <c r="D50" s="58"/>
      <c r="E50" s="58"/>
    </row>
    <row r="51" spans="1:5" x14ac:dyDescent="0.25">
      <c r="A51" s="62" t="s">
        <v>109</v>
      </c>
      <c r="B51" s="63"/>
      <c r="C51" s="64"/>
      <c r="D51" s="58"/>
      <c r="E51" s="58"/>
    </row>
    <row r="52" spans="1:5" x14ac:dyDescent="0.25">
      <c r="A52" s="36" t="s">
        <v>48</v>
      </c>
      <c r="B52" s="37"/>
      <c r="C52" s="37"/>
      <c r="D52" s="58"/>
      <c r="E52" s="58"/>
    </row>
    <row r="53" spans="1:5" ht="25.5" customHeight="1" x14ac:dyDescent="0.25">
      <c r="A53" s="75" t="s">
        <v>110</v>
      </c>
      <c r="B53" s="76"/>
      <c r="C53" s="76"/>
    </row>
    <row r="54" spans="1:5" x14ac:dyDescent="0.25">
      <c r="A54" s="65" t="s">
        <v>49</v>
      </c>
      <c r="B54" s="66"/>
      <c r="C54" s="64"/>
    </row>
    <row r="55" spans="1:5" x14ac:dyDescent="0.25">
      <c r="A55" s="65" t="s">
        <v>50</v>
      </c>
      <c r="B55" s="63"/>
      <c r="C55" s="37"/>
    </row>
    <row r="56" spans="1:5" x14ac:dyDescent="0.25">
      <c r="A56" s="65" t="s">
        <v>51</v>
      </c>
      <c r="B56" s="63"/>
      <c r="C56" s="37"/>
    </row>
    <row r="57" spans="1:5" x14ac:dyDescent="0.25">
      <c r="A57" s="65" t="s">
        <v>52</v>
      </c>
      <c r="B57" s="63"/>
      <c r="C57" s="37"/>
    </row>
    <row r="58" spans="1:5" x14ac:dyDescent="0.25">
      <c r="A58" s="65" t="s">
        <v>53</v>
      </c>
      <c r="B58" s="63"/>
      <c r="C58" s="37"/>
    </row>
  </sheetData>
  <mergeCells count="5">
    <mergeCell ref="A1:C1"/>
    <mergeCell ref="D8:F8"/>
    <mergeCell ref="A50:C50"/>
    <mergeCell ref="A53:C53"/>
    <mergeCell ref="A49:C49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K'iche',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210</v>
      </c>
      <c r="C5" s="50">
        <f>B5/$B$7*100</f>
        <v>53.708439897698213</v>
      </c>
    </row>
    <row r="6" spans="1:6" x14ac:dyDescent="0.25">
      <c r="A6" s="3" t="s">
        <v>65</v>
      </c>
      <c r="B6" s="42">
        <v>181</v>
      </c>
      <c r="C6" s="50">
        <f>B6/$B$7*100</f>
        <v>46.291560102301787</v>
      </c>
    </row>
    <row r="7" spans="1:6" x14ac:dyDescent="0.25">
      <c r="A7" s="3" t="s">
        <v>77</v>
      </c>
      <c r="B7" s="42">
        <v>391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6</v>
      </c>
      <c r="C10" s="55">
        <f>(B10/($B$13-$B$12))*100</f>
        <v>1.5957446808510638</v>
      </c>
    </row>
    <row r="11" spans="1:6" x14ac:dyDescent="0.25">
      <c r="A11" s="51" t="s">
        <v>75</v>
      </c>
      <c r="B11" s="34">
        <v>370</v>
      </c>
      <c r="C11" s="55">
        <f>(B11/($B$13-$B$12))*100</f>
        <v>98.40425531914893</v>
      </c>
    </row>
    <row r="12" spans="1:6" x14ac:dyDescent="0.25">
      <c r="A12" s="51" t="s">
        <v>67</v>
      </c>
      <c r="B12" s="42">
        <v>15</v>
      </c>
      <c r="C12" s="50">
        <v>0</v>
      </c>
    </row>
    <row r="13" spans="1:6" x14ac:dyDescent="0.25">
      <c r="A13" s="3" t="s">
        <v>66</v>
      </c>
      <c r="B13" s="42">
        <f>SUM(B10:B12)</f>
        <v>391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26</v>
      </c>
      <c r="C16" s="50">
        <f>(B16/($B$19-$B$18)*100)</f>
        <v>78.787878787878782</v>
      </c>
    </row>
    <row r="17" spans="1:3" x14ac:dyDescent="0.25">
      <c r="A17" s="3" t="s">
        <v>76</v>
      </c>
      <c r="B17" s="34">
        <v>7</v>
      </c>
      <c r="C17" s="50">
        <f>(B17/($B$19-$B$18)*100)</f>
        <v>21.212121212121211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33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5</v>
      </c>
      <c r="C22" s="50">
        <f>(B22/$B$26)*100</f>
        <v>15.151515151515152</v>
      </c>
    </row>
    <row r="23" spans="1:3" x14ac:dyDescent="0.25">
      <c r="A23" s="3" t="s">
        <v>88</v>
      </c>
      <c r="B23" s="42">
        <v>3</v>
      </c>
      <c r="C23" s="50">
        <f>(B23/$B$26)*100</f>
        <v>9.0909090909090917</v>
      </c>
    </row>
    <row r="24" spans="1:3" x14ac:dyDescent="0.25">
      <c r="A24" s="3" t="s">
        <v>69</v>
      </c>
      <c r="B24" s="42">
        <v>23</v>
      </c>
      <c r="C24" s="50">
        <f>(B24/$B$26)*100</f>
        <v>69.696969696969703</v>
      </c>
    </row>
    <row r="25" spans="1:3" x14ac:dyDescent="0.25">
      <c r="A25" s="3" t="s">
        <v>70</v>
      </c>
      <c r="B25" s="42">
        <v>2</v>
      </c>
      <c r="C25" s="50">
        <f>(B25/$B$26)*100</f>
        <v>6.0606060606060606</v>
      </c>
    </row>
    <row r="26" spans="1:3" x14ac:dyDescent="0.25">
      <c r="A26" s="3" t="s">
        <v>66</v>
      </c>
      <c r="B26" s="42">
        <f>SUM(B22:B25)</f>
        <v>33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254</v>
      </c>
      <c r="C29" s="50">
        <f>(B29/($B$32-$B$31)*100)</f>
        <v>72.779369627507165</v>
      </c>
    </row>
    <row r="30" spans="1:3" x14ac:dyDescent="0.25">
      <c r="A30" s="3" t="s">
        <v>80</v>
      </c>
      <c r="B30" s="42">
        <v>95</v>
      </c>
      <c r="C30" s="50">
        <f>(B30/($B$32-$B$31)*100)</f>
        <v>27.220630372492838</v>
      </c>
    </row>
    <row r="31" spans="1:3" x14ac:dyDescent="0.25">
      <c r="A31" s="3" t="s">
        <v>67</v>
      </c>
      <c r="B31" s="42">
        <v>4</v>
      </c>
      <c r="C31" s="50">
        <v>0</v>
      </c>
    </row>
    <row r="32" spans="1:3" x14ac:dyDescent="0.25">
      <c r="A32" s="3" t="s">
        <v>66</v>
      </c>
      <c r="B32" s="42">
        <f>SUM(B29:B31)</f>
        <v>353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102</v>
      </c>
      <c r="C35" s="50">
        <f>(B35/($B$40-$B$39)*100)</f>
        <v>29.059829059829063</v>
      </c>
    </row>
    <row r="36" spans="1:5" x14ac:dyDescent="0.25">
      <c r="A36" s="3" t="s">
        <v>71</v>
      </c>
      <c r="B36" s="56">
        <v>203</v>
      </c>
      <c r="C36" s="50">
        <f>(B36/($B$40-$B$39)*100)</f>
        <v>57.834757834757831</v>
      </c>
    </row>
    <row r="37" spans="1:5" x14ac:dyDescent="0.25">
      <c r="A37" s="3" t="s">
        <v>72</v>
      </c>
      <c r="B37" s="56">
        <v>24</v>
      </c>
      <c r="C37" s="50">
        <f>(B37/($B$40-$B$39)*100)</f>
        <v>6.8376068376068382</v>
      </c>
    </row>
    <row r="38" spans="1:5" x14ac:dyDescent="0.25">
      <c r="A38" s="3" t="s">
        <v>73</v>
      </c>
      <c r="B38" s="56">
        <v>22</v>
      </c>
      <c r="C38" s="50">
        <f>(B38/($B$40-$B$39)*100)</f>
        <v>6.267806267806268</v>
      </c>
    </row>
    <row r="39" spans="1:5" x14ac:dyDescent="0.25">
      <c r="A39" s="3" t="s">
        <v>67</v>
      </c>
      <c r="B39" s="56">
        <v>2</v>
      </c>
      <c r="C39" s="50">
        <v>0</v>
      </c>
    </row>
    <row r="40" spans="1:5" x14ac:dyDescent="0.25">
      <c r="A40" s="3" t="s">
        <v>66</v>
      </c>
      <c r="B40" s="56">
        <f>SUM(B35:B39)</f>
        <v>353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176</v>
      </c>
      <c r="C43" s="53">
        <f>B43/$B$48*100</f>
        <v>45.012787723785166</v>
      </c>
    </row>
    <row r="44" spans="1:5" x14ac:dyDescent="0.25">
      <c r="A44" s="51" t="s">
        <v>82</v>
      </c>
      <c r="B44" s="57">
        <v>100</v>
      </c>
      <c r="C44" s="53">
        <f t="shared" ref="C44:C47" si="0">B44/$B$48*100</f>
        <v>25.575447570332482</v>
      </c>
      <c r="D44" s="58"/>
      <c r="E44" s="58"/>
    </row>
    <row r="45" spans="1:5" x14ac:dyDescent="0.25">
      <c r="A45" s="51" t="s">
        <v>83</v>
      </c>
      <c r="B45" s="57">
        <v>37</v>
      </c>
      <c r="C45" s="53">
        <f t="shared" si="0"/>
        <v>9.4629156010230187</v>
      </c>
      <c r="D45" s="58"/>
      <c r="E45" s="58"/>
    </row>
    <row r="46" spans="1:5" x14ac:dyDescent="0.25">
      <c r="A46" s="51" t="s">
        <v>84</v>
      </c>
      <c r="B46" s="57">
        <v>59</v>
      </c>
      <c r="C46" s="53">
        <f t="shared" si="0"/>
        <v>15.089514066496163</v>
      </c>
    </row>
    <row r="47" spans="1:5" x14ac:dyDescent="0.25">
      <c r="A47" s="51" t="s">
        <v>90</v>
      </c>
      <c r="B47" s="57">
        <v>19</v>
      </c>
      <c r="C47" s="53">
        <f t="shared" si="0"/>
        <v>4.859335038363171</v>
      </c>
      <c r="D47" s="58"/>
      <c r="E47" s="58"/>
    </row>
    <row r="48" spans="1:5" ht="15.75" thickBot="1" x14ac:dyDescent="0.3">
      <c r="A48" s="59" t="s">
        <v>66</v>
      </c>
      <c r="B48" s="60">
        <f>SUM(B43:B47)</f>
        <v>391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lacandón,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39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483</v>
      </c>
      <c r="C5" s="50">
        <f>B5/$B$7*100</f>
        <v>52.159827213822894</v>
      </c>
    </row>
    <row r="6" spans="1:6" x14ac:dyDescent="0.25">
      <c r="A6" s="3" t="s">
        <v>65</v>
      </c>
      <c r="B6" s="42">
        <v>443</v>
      </c>
      <c r="C6" s="50">
        <f>B6/$B$7*100</f>
        <v>47.840172786177106</v>
      </c>
    </row>
    <row r="7" spans="1:6" x14ac:dyDescent="0.25">
      <c r="A7" s="3" t="s">
        <v>77</v>
      </c>
      <c r="B7" s="42">
        <v>926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56</v>
      </c>
      <c r="C10" s="55">
        <f>(B10/($B$13-$B$12))*100</f>
        <v>6.0606060606060606</v>
      </c>
    </row>
    <row r="11" spans="1:6" x14ac:dyDescent="0.25">
      <c r="A11" s="51" t="s">
        <v>75</v>
      </c>
      <c r="B11" s="34">
        <v>868</v>
      </c>
      <c r="C11" s="55">
        <f>(B11/($B$13-$B$12))*100</f>
        <v>93.939393939393938</v>
      </c>
    </row>
    <row r="12" spans="1:6" x14ac:dyDescent="0.25">
      <c r="A12" s="51" t="s">
        <v>67</v>
      </c>
      <c r="B12" s="42">
        <v>2</v>
      </c>
      <c r="C12" s="50">
        <v>0</v>
      </c>
    </row>
    <row r="13" spans="1:6" x14ac:dyDescent="0.25">
      <c r="A13" s="3" t="s">
        <v>66</v>
      </c>
      <c r="B13" s="42">
        <f>SUM(B10:B12)</f>
        <v>926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162</v>
      </c>
      <c r="C16" s="50">
        <f>(B16/($B$19-$B$18)*100)</f>
        <v>79.802955665024626</v>
      </c>
    </row>
    <row r="17" spans="1:3" x14ac:dyDescent="0.25">
      <c r="A17" s="3" t="s">
        <v>76</v>
      </c>
      <c r="B17" s="34">
        <v>41</v>
      </c>
      <c r="C17" s="50">
        <f>(B17/($B$19-$B$18)*100)</f>
        <v>20.19704433497537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203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20</v>
      </c>
      <c r="C22" s="50">
        <f>(B22/$B$26)*100</f>
        <v>9.8522167487684733</v>
      </c>
    </row>
    <row r="23" spans="1:3" x14ac:dyDescent="0.25">
      <c r="A23" s="3" t="s">
        <v>88</v>
      </c>
      <c r="B23" s="42">
        <v>35</v>
      </c>
      <c r="C23" s="50">
        <f>(B23/$B$26)*100</f>
        <v>17.241379310344829</v>
      </c>
    </row>
    <row r="24" spans="1:3" x14ac:dyDescent="0.25">
      <c r="A24" s="3" t="s">
        <v>69</v>
      </c>
      <c r="B24" s="42">
        <v>136</v>
      </c>
      <c r="C24" s="50">
        <f>(B24/$B$26)*100</f>
        <v>66.995073891625609</v>
      </c>
    </row>
    <row r="25" spans="1:3" x14ac:dyDescent="0.25">
      <c r="A25" s="3" t="s">
        <v>70</v>
      </c>
      <c r="B25" s="42">
        <v>12</v>
      </c>
      <c r="C25" s="50">
        <f>(B25/$B$26)*100</f>
        <v>5.9113300492610836</v>
      </c>
    </row>
    <row r="26" spans="1:3" x14ac:dyDescent="0.25">
      <c r="A26" s="3" t="s">
        <v>66</v>
      </c>
      <c r="B26" s="42">
        <f>SUM(B22:B25)</f>
        <v>203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383</v>
      </c>
      <c r="C29" s="50">
        <f>(B29/($B$32-$B$31)*100)</f>
        <v>59.013867488443758</v>
      </c>
    </row>
    <row r="30" spans="1:3" x14ac:dyDescent="0.25">
      <c r="A30" s="3" t="s">
        <v>80</v>
      </c>
      <c r="B30" s="42">
        <v>266</v>
      </c>
      <c r="C30" s="50">
        <f>(B30/($B$32-$B$31)*100)</f>
        <v>40.986132511556242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650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268</v>
      </c>
      <c r="C35" s="50">
        <f>(B35/($B$40-$B$39)*100)</f>
        <v>41.230769230769234</v>
      </c>
    </row>
    <row r="36" spans="1:5" x14ac:dyDescent="0.25">
      <c r="A36" s="3" t="s">
        <v>71</v>
      </c>
      <c r="B36" s="56">
        <v>337</v>
      </c>
      <c r="C36" s="50">
        <f>(B36/($B$40-$B$39)*100)</f>
        <v>51.84615384615384</v>
      </c>
    </row>
    <row r="37" spans="1:5" x14ac:dyDescent="0.25">
      <c r="A37" s="3" t="s">
        <v>72</v>
      </c>
      <c r="B37" s="56">
        <v>26</v>
      </c>
      <c r="C37" s="50">
        <f>(B37/($B$40-$B$39)*100)</f>
        <v>4</v>
      </c>
    </row>
    <row r="38" spans="1:5" x14ac:dyDescent="0.25">
      <c r="A38" s="3" t="s">
        <v>73</v>
      </c>
      <c r="B38" s="56">
        <v>19</v>
      </c>
      <c r="C38" s="50">
        <f>(B38/($B$40-$B$39)*100)</f>
        <v>2.9230769230769229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650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877</v>
      </c>
      <c r="C43" s="53">
        <f>B43/$B$48*100</f>
        <v>94.708423326133911</v>
      </c>
    </row>
    <row r="44" spans="1:5" x14ac:dyDescent="0.25">
      <c r="A44" s="51" t="s">
        <v>82</v>
      </c>
      <c r="B44" s="57">
        <v>4</v>
      </c>
      <c r="C44" s="53">
        <f t="shared" ref="C44:C47" si="0">B44/$B$48*100</f>
        <v>0.43196544276457888</v>
      </c>
      <c r="D44" s="58"/>
      <c r="E44" s="58"/>
    </row>
    <row r="45" spans="1:5" x14ac:dyDescent="0.25">
      <c r="A45" s="51" t="s">
        <v>83</v>
      </c>
      <c r="B45" s="57">
        <v>31</v>
      </c>
      <c r="C45" s="53">
        <f t="shared" si="0"/>
        <v>3.3477321814254863</v>
      </c>
      <c r="D45" s="58"/>
      <c r="E45" s="58"/>
    </row>
    <row r="46" spans="1:5" x14ac:dyDescent="0.25">
      <c r="A46" s="51" t="s">
        <v>84</v>
      </c>
      <c r="B46" s="57">
        <v>7</v>
      </c>
      <c r="C46" s="53">
        <f t="shared" si="0"/>
        <v>0.75593952483801297</v>
      </c>
    </row>
    <row r="47" spans="1:5" x14ac:dyDescent="0.25">
      <c r="A47" s="51" t="s">
        <v>90</v>
      </c>
      <c r="B47" s="57">
        <v>7</v>
      </c>
      <c r="C47" s="53">
        <f t="shared" si="0"/>
        <v>0.75593952483801297</v>
      </c>
      <c r="D47" s="58"/>
      <c r="E47" s="58"/>
    </row>
    <row r="48" spans="1:5" ht="15.75" thickBot="1" x14ac:dyDescent="0.3">
      <c r="A48" s="59" t="s">
        <v>66</v>
      </c>
      <c r="B48" s="60">
        <f>SUM(B43:B47)</f>
        <v>926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9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Awakateko,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62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932</v>
      </c>
      <c r="C5" s="50">
        <f>B5/$B$7*100</f>
        <v>46.670005007511264</v>
      </c>
    </row>
    <row r="6" spans="1:6" x14ac:dyDescent="0.25">
      <c r="A6" s="3" t="s">
        <v>65</v>
      </c>
      <c r="B6" s="42">
        <v>1065</v>
      </c>
      <c r="C6" s="50">
        <f>B6/$B$7*100</f>
        <v>53.329994992488736</v>
      </c>
    </row>
    <row r="7" spans="1:6" x14ac:dyDescent="0.25">
      <c r="A7" s="3" t="s">
        <v>77</v>
      </c>
      <c r="B7" s="42">
        <v>1997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257</v>
      </c>
      <c r="C10" s="55">
        <f>(B10/($B$13-$B$12))*100</f>
        <v>12.901606425702811</v>
      </c>
    </row>
    <row r="11" spans="1:6" x14ac:dyDescent="0.25">
      <c r="A11" s="51" t="s">
        <v>75</v>
      </c>
      <c r="B11" s="34">
        <v>1735</v>
      </c>
      <c r="C11" s="55">
        <f>(B11/($B$13-$B$12))*100</f>
        <v>87.098393574297177</v>
      </c>
    </row>
    <row r="12" spans="1:6" x14ac:dyDescent="0.25">
      <c r="A12" s="51" t="s">
        <v>67</v>
      </c>
      <c r="B12" s="42">
        <v>5</v>
      </c>
      <c r="C12" s="50">
        <v>0</v>
      </c>
    </row>
    <row r="13" spans="1:6" x14ac:dyDescent="0.25">
      <c r="A13" s="3" t="s">
        <v>66</v>
      </c>
      <c r="B13" s="42">
        <f>SUM(B10:B12)</f>
        <v>1997</v>
      </c>
      <c r="C13" s="50">
        <f>SUM(C10:C11)</f>
        <v>99.999999999999986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514</v>
      </c>
      <c r="C16" s="50">
        <f>(B16/($B$19-$B$18)*100)</f>
        <v>93.284936479128859</v>
      </c>
    </row>
    <row r="17" spans="1:4" x14ac:dyDescent="0.25">
      <c r="A17" s="3" t="s">
        <v>76</v>
      </c>
      <c r="B17" s="34">
        <v>37</v>
      </c>
      <c r="C17" s="50">
        <f>(B17/($B$19-$B$18)*100)</f>
        <v>6.7150635208711433</v>
      </c>
    </row>
    <row r="18" spans="1:4" x14ac:dyDescent="0.25">
      <c r="A18" s="3" t="s">
        <v>67</v>
      </c>
      <c r="B18" s="42">
        <v>0</v>
      </c>
      <c r="C18" s="50">
        <v>0</v>
      </c>
    </row>
    <row r="19" spans="1:4" x14ac:dyDescent="0.25">
      <c r="A19" s="3" t="s">
        <v>66</v>
      </c>
      <c r="B19" s="42">
        <f>SUM(B16:B18)</f>
        <v>551</v>
      </c>
      <c r="C19" s="50">
        <f>SUM(C16:C17)</f>
        <v>100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13</v>
      </c>
      <c r="C22" s="50">
        <f>(B22/$B$26)*100</f>
        <v>2.3636363636363638</v>
      </c>
    </row>
    <row r="23" spans="1:4" x14ac:dyDescent="0.25">
      <c r="A23" s="3" t="s">
        <v>88</v>
      </c>
      <c r="B23" s="42">
        <v>100</v>
      </c>
      <c r="C23" s="50">
        <f>(B23/$B$26)*100</f>
        <v>18.181818181818183</v>
      </c>
    </row>
    <row r="24" spans="1:4" x14ac:dyDescent="0.25">
      <c r="A24" s="3" t="s">
        <v>69</v>
      </c>
      <c r="B24" s="42">
        <v>385</v>
      </c>
      <c r="C24" s="50">
        <f>(B24/$B$26)*100</f>
        <v>70</v>
      </c>
    </row>
    <row r="25" spans="1:4" x14ac:dyDescent="0.25">
      <c r="A25" s="3" t="s">
        <v>70</v>
      </c>
      <c r="B25" s="42">
        <v>52</v>
      </c>
      <c r="C25" s="50">
        <f>(B25/$B$26)*100</f>
        <v>9.454545454545455</v>
      </c>
    </row>
    <row r="26" spans="1:4" x14ac:dyDescent="0.25">
      <c r="A26" s="3" t="s">
        <v>66</v>
      </c>
      <c r="B26" s="42">
        <f>SUM(B22:B25)</f>
        <v>550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766</v>
      </c>
      <c r="C29" s="50">
        <f>(B29/($B$32-$B$31)*100)</f>
        <v>57.507507507507505</v>
      </c>
    </row>
    <row r="30" spans="1:4" x14ac:dyDescent="0.25">
      <c r="A30" s="3" t="s">
        <v>80</v>
      </c>
      <c r="B30" s="42">
        <v>566</v>
      </c>
      <c r="C30" s="50">
        <f>(B30/($B$32-$B$31)*100)</f>
        <v>42.492492492492495</v>
      </c>
    </row>
    <row r="31" spans="1:4" x14ac:dyDescent="0.25">
      <c r="A31" s="3" t="s">
        <v>67</v>
      </c>
      <c r="B31" s="42">
        <v>1</v>
      </c>
      <c r="C31" s="50">
        <v>0</v>
      </c>
    </row>
    <row r="32" spans="1:4" x14ac:dyDescent="0.25">
      <c r="A32" s="3" t="s">
        <v>66</v>
      </c>
      <c r="B32" s="42">
        <f>SUM(B29:B31)</f>
        <v>1333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524</v>
      </c>
      <c r="C35" s="50">
        <f>(B35/($B$40-$B$39)*100)</f>
        <v>39.309827456864213</v>
      </c>
    </row>
    <row r="36" spans="1:5" x14ac:dyDescent="0.25">
      <c r="A36" s="3" t="s">
        <v>71</v>
      </c>
      <c r="B36" s="56">
        <v>709</v>
      </c>
      <c r="C36" s="50">
        <f>(B36/($B$40-$B$39)*100)</f>
        <v>53.188297074268561</v>
      </c>
    </row>
    <row r="37" spans="1:5" x14ac:dyDescent="0.25">
      <c r="A37" s="3" t="s">
        <v>72</v>
      </c>
      <c r="B37" s="56">
        <v>88</v>
      </c>
      <c r="C37" s="50">
        <f>(B37/($B$40-$B$39)*100)</f>
        <v>6.601650412603151</v>
      </c>
    </row>
    <row r="38" spans="1:5" x14ac:dyDescent="0.25">
      <c r="A38" s="3" t="s">
        <v>73</v>
      </c>
      <c r="B38" s="56">
        <v>12</v>
      </c>
      <c r="C38" s="50">
        <f>(B38/($B$40-$B$39)*100)</f>
        <v>0.9002250562640659</v>
      </c>
    </row>
    <row r="39" spans="1:5" x14ac:dyDescent="0.25">
      <c r="A39" s="3" t="s">
        <v>67</v>
      </c>
      <c r="B39" s="56"/>
      <c r="C39" s="50">
        <v>0</v>
      </c>
    </row>
    <row r="40" spans="1:5" x14ac:dyDescent="0.25">
      <c r="A40" s="3" t="s">
        <v>66</v>
      </c>
      <c r="B40" s="56">
        <f>SUM(B34:B38)</f>
        <v>1333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1955</v>
      </c>
      <c r="C43" s="53">
        <f>B43/$B$48*100</f>
        <v>97.896845267901853</v>
      </c>
    </row>
    <row r="44" spans="1:5" x14ac:dyDescent="0.25">
      <c r="A44" s="51" t="s">
        <v>82</v>
      </c>
      <c r="B44" s="57">
        <v>12</v>
      </c>
      <c r="C44" s="53">
        <f t="shared" ref="C44:C47" si="0">B44/$B$48*100</f>
        <v>0.60090135202804207</v>
      </c>
      <c r="D44" s="58"/>
      <c r="E44" s="58"/>
    </row>
    <row r="45" spans="1:5" x14ac:dyDescent="0.25">
      <c r="A45" s="51" t="s">
        <v>83</v>
      </c>
      <c r="B45" s="57">
        <v>18</v>
      </c>
      <c r="C45" s="53">
        <f t="shared" si="0"/>
        <v>0.90135202804206316</v>
      </c>
      <c r="D45" s="58"/>
      <c r="E45" s="58"/>
    </row>
    <row r="46" spans="1:5" x14ac:dyDescent="0.25">
      <c r="A46" s="51" t="s">
        <v>84</v>
      </c>
      <c r="B46" s="57">
        <v>10</v>
      </c>
      <c r="C46" s="53">
        <f t="shared" si="0"/>
        <v>0.50075112669003508</v>
      </c>
    </row>
    <row r="47" spans="1:5" x14ac:dyDescent="0.25">
      <c r="A47" s="51" t="s">
        <v>90</v>
      </c>
      <c r="B47" s="57">
        <v>2</v>
      </c>
      <c r="C47" s="53">
        <f t="shared" si="0"/>
        <v>0.10015022533800699</v>
      </c>
      <c r="D47" s="58"/>
      <c r="E47" s="58"/>
    </row>
    <row r="48" spans="1:5" ht="15.75" thickBot="1" x14ac:dyDescent="0.3">
      <c r="A48" s="59" t="s">
        <v>66</v>
      </c>
      <c r="B48" s="60">
        <f>SUM(B43:B47)</f>
        <v>1997</v>
      </c>
      <c r="C48" s="61">
        <f>SUM(C43:C47)</f>
        <v>100.00000000000001</v>
      </c>
      <c r="D48" s="58"/>
      <c r="E48" s="58"/>
    </row>
    <row r="49" spans="1:5" ht="25.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Mam,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5658</v>
      </c>
      <c r="C5" s="50">
        <f>B5/$B$7*100</f>
        <v>54.055603324734882</v>
      </c>
    </row>
    <row r="6" spans="1:6" x14ac:dyDescent="0.25">
      <c r="A6" s="3" t="s">
        <v>65</v>
      </c>
      <c r="B6" s="42">
        <v>4809</v>
      </c>
      <c r="C6" s="50">
        <f>B6/$B$7*100</f>
        <v>45.944396675265118</v>
      </c>
    </row>
    <row r="7" spans="1:6" x14ac:dyDescent="0.25">
      <c r="A7" s="3" t="s">
        <v>77</v>
      </c>
      <c r="B7" s="42">
        <v>10467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42</v>
      </c>
      <c r="C10" s="55">
        <f>(B10/($B$13-$B$12))*100</f>
        <v>0.41662533478821545</v>
      </c>
    </row>
    <row r="11" spans="1:6" x14ac:dyDescent="0.25">
      <c r="A11" s="51" t="s">
        <v>75</v>
      </c>
      <c r="B11" s="34">
        <v>10039</v>
      </c>
      <c r="C11" s="55">
        <f>(B11/($B$13-$B$12))*100</f>
        <v>99.583374665211792</v>
      </c>
    </row>
    <row r="12" spans="1:6" x14ac:dyDescent="0.25">
      <c r="A12" s="51" t="s">
        <v>67</v>
      </c>
      <c r="B12" s="42">
        <v>386</v>
      </c>
      <c r="C12" s="50">
        <v>0</v>
      </c>
    </row>
    <row r="13" spans="1:6" x14ac:dyDescent="0.25">
      <c r="A13" s="3" t="s">
        <v>66</v>
      </c>
      <c r="B13" s="42">
        <f>SUM(B10:B12)</f>
        <v>10467</v>
      </c>
      <c r="C13" s="50">
        <f>SUM(C10:C11)</f>
        <v>100.00000000000001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792</v>
      </c>
      <c r="C16" s="50">
        <f>(B16/($B$19-$B$18)*100)</f>
        <v>80</v>
      </c>
    </row>
    <row r="17" spans="1:4" x14ac:dyDescent="0.25">
      <c r="A17" s="3" t="s">
        <v>76</v>
      </c>
      <c r="B17" s="34">
        <v>198</v>
      </c>
      <c r="C17" s="50">
        <f>(B17/($B$19-$B$18)*100)</f>
        <v>20</v>
      </c>
    </row>
    <row r="18" spans="1:4" x14ac:dyDescent="0.25">
      <c r="A18" s="3" t="s">
        <v>67</v>
      </c>
      <c r="B18" s="42">
        <v>1</v>
      </c>
      <c r="C18" s="50">
        <v>0</v>
      </c>
    </row>
    <row r="19" spans="1:4" x14ac:dyDescent="0.25">
      <c r="A19" s="3" t="s">
        <v>66</v>
      </c>
      <c r="B19" s="42">
        <f>SUM(B16:B18)</f>
        <v>991</v>
      </c>
      <c r="C19" s="50">
        <f>SUM(C16:C17)</f>
        <v>100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128</v>
      </c>
      <c r="C22" s="50">
        <f>(B22/$B$26)*100</f>
        <v>12.968591691995949</v>
      </c>
    </row>
    <row r="23" spans="1:4" x14ac:dyDescent="0.25">
      <c r="A23" s="3" t="s">
        <v>88</v>
      </c>
      <c r="B23" s="42">
        <v>64</v>
      </c>
      <c r="C23" s="50">
        <f>(B23/$B$26)*100</f>
        <v>6.4842958459979743</v>
      </c>
    </row>
    <row r="24" spans="1:4" x14ac:dyDescent="0.25">
      <c r="A24" s="3" t="s">
        <v>69</v>
      </c>
      <c r="B24" s="42">
        <v>693</v>
      </c>
      <c r="C24" s="50">
        <f>(B24/$B$26)*100</f>
        <v>70.212765957446805</v>
      </c>
    </row>
    <row r="25" spans="1:4" x14ac:dyDescent="0.25">
      <c r="A25" s="3" t="s">
        <v>70</v>
      </c>
      <c r="B25" s="42">
        <v>102</v>
      </c>
      <c r="C25" s="50">
        <f>(B25/$B$26)*100</f>
        <v>10.334346504559271</v>
      </c>
    </row>
    <row r="26" spans="1:4" x14ac:dyDescent="0.25">
      <c r="A26" s="3" t="s">
        <v>66</v>
      </c>
      <c r="B26" s="42">
        <f>SUM(B22:B25)</f>
        <v>987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5864</v>
      </c>
      <c r="C29" s="50">
        <f>(B29/($B$32-$B$31)*100)</f>
        <v>63.210089468578204</v>
      </c>
    </row>
    <row r="30" spans="1:4" x14ac:dyDescent="0.25">
      <c r="A30" s="3" t="s">
        <v>80</v>
      </c>
      <c r="B30" s="42">
        <v>3413</v>
      </c>
      <c r="C30" s="50">
        <f>(B30/($B$32-$B$31)*100)</f>
        <v>36.789910531421796</v>
      </c>
    </row>
    <row r="31" spans="1:4" x14ac:dyDescent="0.25">
      <c r="A31" s="3" t="s">
        <v>67</v>
      </c>
      <c r="B31" s="42">
        <v>35</v>
      </c>
      <c r="C31" s="50">
        <v>0</v>
      </c>
    </row>
    <row r="32" spans="1:4" x14ac:dyDescent="0.25">
      <c r="A32" s="3" t="s">
        <v>66</v>
      </c>
      <c r="B32" s="42">
        <f>SUM(B29:B31)</f>
        <v>9312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3426</v>
      </c>
      <c r="C35" s="50">
        <f>(B35/($B$40-$B$39)*100)</f>
        <v>36.878363832077504</v>
      </c>
    </row>
    <row r="36" spans="1:5" x14ac:dyDescent="0.25">
      <c r="A36" s="3" t="s">
        <v>71</v>
      </c>
      <c r="B36" s="56">
        <v>5311</v>
      </c>
      <c r="C36" s="50">
        <f>(B36/($B$40-$B$39)*100)</f>
        <v>57.168998923573731</v>
      </c>
    </row>
    <row r="37" spans="1:5" x14ac:dyDescent="0.25">
      <c r="A37" s="3" t="s">
        <v>72</v>
      </c>
      <c r="B37" s="56">
        <v>358</v>
      </c>
      <c r="C37" s="50">
        <f>(B37/($B$40-$B$39)*100)</f>
        <v>3.853606027987083</v>
      </c>
    </row>
    <row r="38" spans="1:5" x14ac:dyDescent="0.25">
      <c r="A38" s="3" t="s">
        <v>73</v>
      </c>
      <c r="B38" s="56">
        <v>195</v>
      </c>
      <c r="C38" s="50">
        <f>(B38/($B$40-$B$39)*100)</f>
        <v>2.0990312163616789</v>
      </c>
    </row>
    <row r="39" spans="1:5" x14ac:dyDescent="0.25">
      <c r="A39" s="3" t="s">
        <v>67</v>
      </c>
      <c r="B39" s="56">
        <v>22</v>
      </c>
      <c r="C39" s="50">
        <v>0</v>
      </c>
    </row>
    <row r="40" spans="1:5" ht="15" customHeight="1" x14ac:dyDescent="0.25">
      <c r="A40" s="3" t="s">
        <v>66</v>
      </c>
      <c r="B40" s="56">
        <f>SUM(B35:B39)</f>
        <v>9312</v>
      </c>
      <c r="C40" s="50">
        <f>SUM(C35:C38)</f>
        <v>100</v>
      </c>
    </row>
    <row r="41" spans="1:5" ht="15" customHeight="1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8843</v>
      </c>
      <c r="C43" s="53">
        <f>B43/$B$48*100</f>
        <v>84.484570555077866</v>
      </c>
    </row>
    <row r="44" spans="1:5" x14ac:dyDescent="0.25">
      <c r="A44" s="51" t="s">
        <v>82</v>
      </c>
      <c r="B44" s="57">
        <v>500</v>
      </c>
      <c r="C44" s="53">
        <f t="shared" ref="C44:C47" si="0">B44/$B$48*100</f>
        <v>4.7769179325499183</v>
      </c>
      <c r="D44" s="58"/>
      <c r="E44" s="58"/>
    </row>
    <row r="45" spans="1:5" x14ac:dyDescent="0.25">
      <c r="A45" s="51" t="s">
        <v>83</v>
      </c>
      <c r="B45" s="57">
        <v>402</v>
      </c>
      <c r="C45" s="53">
        <f t="shared" si="0"/>
        <v>3.840642017770135</v>
      </c>
      <c r="D45" s="58"/>
      <c r="E45" s="58"/>
    </row>
    <row r="46" spans="1:5" x14ac:dyDescent="0.25">
      <c r="A46" s="51" t="s">
        <v>84</v>
      </c>
      <c r="B46" s="57">
        <v>681</v>
      </c>
      <c r="C46" s="53">
        <f t="shared" si="0"/>
        <v>6.5061622241329902</v>
      </c>
    </row>
    <row r="47" spans="1:5" x14ac:dyDescent="0.25">
      <c r="A47" s="51" t="s">
        <v>90</v>
      </c>
      <c r="B47" s="57">
        <v>41</v>
      </c>
      <c r="C47" s="53">
        <f t="shared" si="0"/>
        <v>0.39170727046909337</v>
      </c>
      <c r="D47" s="58"/>
      <c r="E47" s="58"/>
    </row>
    <row r="48" spans="1:5" ht="15.75" thickBot="1" x14ac:dyDescent="0.3">
      <c r="A48" s="59" t="s">
        <v>66</v>
      </c>
      <c r="B48" s="60">
        <f>SUM(B43:B47)</f>
        <v>10467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matlatzinca,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528</v>
      </c>
      <c r="C5" s="50">
        <f>B5/$B$7*100</f>
        <v>47.739602169981914</v>
      </c>
    </row>
    <row r="6" spans="1:6" x14ac:dyDescent="0.25">
      <c r="A6" s="3" t="s">
        <v>65</v>
      </c>
      <c r="B6" s="42">
        <v>578</v>
      </c>
      <c r="C6" s="50">
        <f>B6/$B$7*100</f>
        <v>52.260397830018078</v>
      </c>
    </row>
    <row r="7" spans="1:6" x14ac:dyDescent="0.25">
      <c r="A7" s="3" t="s">
        <v>77</v>
      </c>
      <c r="B7" s="42">
        <v>1106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22</v>
      </c>
      <c r="C10" s="55">
        <f>(B10/($B$13-$B$12))*100</f>
        <v>2.0465116279069764</v>
      </c>
    </row>
    <row r="11" spans="1:6" x14ac:dyDescent="0.25">
      <c r="A11" s="51" t="s">
        <v>75</v>
      </c>
      <c r="B11" s="34">
        <v>1053</v>
      </c>
      <c r="C11" s="55">
        <f>(B11/($B$13-$B$12))*100</f>
        <v>97.95348837209302</v>
      </c>
    </row>
    <row r="12" spans="1:6" x14ac:dyDescent="0.25">
      <c r="A12" s="51" t="s">
        <v>67</v>
      </c>
      <c r="B12" s="42">
        <v>31</v>
      </c>
      <c r="C12" s="50">
        <v>0</v>
      </c>
    </row>
    <row r="13" spans="1:6" x14ac:dyDescent="0.25">
      <c r="A13" s="3" t="s">
        <v>66</v>
      </c>
      <c r="B13" s="42">
        <f>SUM(B10:B12)</f>
        <v>1106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53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53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9</v>
      </c>
      <c r="C23" s="50">
        <f>(B23/$B$26)*100</f>
        <v>16.981132075471699</v>
      </c>
    </row>
    <row r="24" spans="1:3" x14ac:dyDescent="0.25">
      <c r="A24" s="3" t="s">
        <v>69</v>
      </c>
      <c r="B24" s="42">
        <v>37</v>
      </c>
      <c r="C24" s="50">
        <f>(B24/$B$26)*100</f>
        <v>69.811320754716974</v>
      </c>
    </row>
    <row r="25" spans="1:3" x14ac:dyDescent="0.25">
      <c r="A25" s="3" t="s">
        <v>70</v>
      </c>
      <c r="B25" s="42">
        <v>7</v>
      </c>
      <c r="C25" s="50">
        <f>(B25/$B$26)*100</f>
        <v>13.20754716981132</v>
      </c>
    </row>
    <row r="26" spans="1:3" x14ac:dyDescent="0.25">
      <c r="A26" s="3" t="s">
        <v>66</v>
      </c>
      <c r="B26" s="42">
        <f>SUM(B22:B25)</f>
        <v>53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754</v>
      </c>
      <c r="C29" s="50">
        <f>(B29/($B$32-$B$31)*100)</f>
        <v>72.779922779922785</v>
      </c>
    </row>
    <row r="30" spans="1:3" x14ac:dyDescent="0.25">
      <c r="A30" s="3" t="s">
        <v>80</v>
      </c>
      <c r="B30" s="42">
        <v>282</v>
      </c>
      <c r="C30" s="50">
        <f>(B30/($B$32-$B$31)*100)</f>
        <v>27.220077220077222</v>
      </c>
    </row>
    <row r="31" spans="1:3" x14ac:dyDescent="0.25">
      <c r="A31" s="3" t="s">
        <v>67</v>
      </c>
      <c r="B31" s="42">
        <v>2</v>
      </c>
      <c r="C31" s="50">
        <v>0</v>
      </c>
    </row>
    <row r="32" spans="1:3" x14ac:dyDescent="0.25">
      <c r="A32" s="3" t="s">
        <v>66</v>
      </c>
      <c r="B32" s="42">
        <f>SUM(B29:B31)</f>
        <v>1038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219</v>
      </c>
      <c r="C35" s="50">
        <f>(B35/($B$40-$B$39)*100)</f>
        <v>21.118611378977821</v>
      </c>
    </row>
    <row r="36" spans="1:5" ht="15.75" customHeight="1" x14ac:dyDescent="0.25">
      <c r="A36" s="3" t="s">
        <v>71</v>
      </c>
      <c r="B36" s="56">
        <v>757</v>
      </c>
      <c r="C36" s="50">
        <f>(B36/($B$40-$B$39)*100)</f>
        <v>72.999035679845719</v>
      </c>
    </row>
    <row r="37" spans="1:5" x14ac:dyDescent="0.25">
      <c r="A37" s="3" t="s">
        <v>72</v>
      </c>
      <c r="B37" s="56">
        <v>38</v>
      </c>
      <c r="C37" s="50">
        <f>(B37/($B$40-$B$39)*100)</f>
        <v>3.664416586306654</v>
      </c>
    </row>
    <row r="38" spans="1:5" x14ac:dyDescent="0.25">
      <c r="A38" s="3" t="s">
        <v>73</v>
      </c>
      <c r="B38" s="56">
        <v>23</v>
      </c>
      <c r="C38" s="50">
        <f>(B38/($B$40-$B$39)*100)</f>
        <v>2.2179363548698166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1038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687</v>
      </c>
      <c r="C43" s="53">
        <f>B43/$B$48*100</f>
        <v>62.115732368896929</v>
      </c>
    </row>
    <row r="44" spans="1:5" x14ac:dyDescent="0.25">
      <c r="A44" s="51" t="s">
        <v>82</v>
      </c>
      <c r="B44" s="57">
        <v>31</v>
      </c>
      <c r="C44" s="53">
        <f t="shared" ref="C44:C47" si="0">B44/$B$48*100</f>
        <v>2.8028933092224229</v>
      </c>
      <c r="D44" s="58"/>
      <c r="E44" s="58"/>
    </row>
    <row r="45" spans="1:5" x14ac:dyDescent="0.25">
      <c r="A45" s="51" t="s">
        <v>83</v>
      </c>
      <c r="B45" s="57">
        <v>29</v>
      </c>
      <c r="C45" s="53">
        <f t="shared" si="0"/>
        <v>2.6220614828209765</v>
      </c>
      <c r="D45" s="58"/>
      <c r="E45" s="58"/>
    </row>
    <row r="46" spans="1:5" x14ac:dyDescent="0.25">
      <c r="A46" s="51" t="s">
        <v>84</v>
      </c>
      <c r="B46" s="57">
        <v>196</v>
      </c>
      <c r="C46" s="53">
        <f t="shared" si="0"/>
        <v>17.721518987341771</v>
      </c>
    </row>
    <row r="47" spans="1:5" x14ac:dyDescent="0.25">
      <c r="A47" s="51" t="s">
        <v>90</v>
      </c>
      <c r="B47" s="57">
        <v>163</v>
      </c>
      <c r="C47" s="53">
        <f t="shared" si="0"/>
        <v>14.737793851717903</v>
      </c>
      <c r="D47" s="58"/>
      <c r="E47" s="58"/>
    </row>
    <row r="48" spans="1:5" ht="15.75" thickBot="1" x14ac:dyDescent="0.3">
      <c r="A48" s="59" t="s">
        <v>66</v>
      </c>
      <c r="B48" s="60">
        <f>SUM(B43:B47)</f>
        <v>1106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maya,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38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410317</v>
      </c>
      <c r="C5" s="50">
        <f>B5/$B$7*100</f>
        <v>51.579825996010051</v>
      </c>
    </row>
    <row r="6" spans="1:6" x14ac:dyDescent="0.25">
      <c r="A6" s="3" t="s">
        <v>65</v>
      </c>
      <c r="B6" s="42">
        <v>385182</v>
      </c>
      <c r="C6" s="50">
        <f>B6/$B$7*100</f>
        <v>48.420174003989949</v>
      </c>
    </row>
    <row r="7" spans="1:6" x14ac:dyDescent="0.25">
      <c r="A7" s="3" t="s">
        <v>77</v>
      </c>
      <c r="B7" s="42">
        <v>795499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54614</v>
      </c>
      <c r="C10" s="55">
        <f>(B10/($B$13-$B$12))*100</f>
        <v>6.9834230971853541</v>
      </c>
    </row>
    <row r="11" spans="1:6" x14ac:dyDescent="0.25">
      <c r="A11" s="51" t="s">
        <v>75</v>
      </c>
      <c r="B11" s="34">
        <v>727438</v>
      </c>
      <c r="C11" s="55">
        <f>(B11/($B$13-$B$12))*100</f>
        <v>93.016576902814649</v>
      </c>
    </row>
    <row r="12" spans="1:6" x14ac:dyDescent="0.25">
      <c r="A12" s="51" t="s">
        <v>67</v>
      </c>
      <c r="B12" s="42">
        <v>13447</v>
      </c>
      <c r="C12" s="50">
        <v>0</v>
      </c>
    </row>
    <row r="13" spans="1:6" x14ac:dyDescent="0.25">
      <c r="A13" s="3" t="s">
        <v>66</v>
      </c>
      <c r="B13" s="42">
        <f>SUM(B10:B12)</f>
        <v>795499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69629</v>
      </c>
      <c r="C16" s="50">
        <f>(B16/($B$19-$B$18)*100)</f>
        <v>94.439094521829944</v>
      </c>
    </row>
    <row r="17" spans="1:3" x14ac:dyDescent="0.25">
      <c r="A17" s="3" t="s">
        <v>76</v>
      </c>
      <c r="B17" s="34">
        <v>4100</v>
      </c>
      <c r="C17" s="50">
        <f>(B17/($B$19-$B$18)*100)</f>
        <v>5.5609054781700546</v>
      </c>
    </row>
    <row r="18" spans="1:3" x14ac:dyDescent="0.25">
      <c r="A18" s="3" t="s">
        <v>67</v>
      </c>
      <c r="B18" s="42">
        <v>132</v>
      </c>
      <c r="C18" s="50">
        <v>0</v>
      </c>
    </row>
    <row r="19" spans="1:3" x14ac:dyDescent="0.25">
      <c r="A19" s="3" t="s">
        <v>66</v>
      </c>
      <c r="B19" s="42">
        <f>SUM(B16:B18)</f>
        <v>73861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1028</v>
      </c>
      <c r="C22" s="50">
        <f>(B22/$B$26)*100</f>
        <v>1.3958288072995872</v>
      </c>
    </row>
    <row r="23" spans="1:3" x14ac:dyDescent="0.25">
      <c r="A23" s="3" t="s">
        <v>88</v>
      </c>
      <c r="B23" s="42">
        <v>9386</v>
      </c>
      <c r="C23" s="50">
        <f>(B23/$B$26)*100</f>
        <v>12.744405822289812</v>
      </c>
    </row>
    <row r="24" spans="1:3" x14ac:dyDescent="0.25">
      <c r="A24" s="3" t="s">
        <v>69</v>
      </c>
      <c r="B24" s="42">
        <v>54929</v>
      </c>
      <c r="C24" s="50">
        <f>(B24/$B$26)*100</f>
        <v>74.583152291983495</v>
      </c>
    </row>
    <row r="25" spans="1:3" x14ac:dyDescent="0.25">
      <c r="A25" s="3" t="s">
        <v>70</v>
      </c>
      <c r="B25" s="42">
        <v>8305</v>
      </c>
      <c r="C25" s="50">
        <f>(B25/$B$26)*100</f>
        <v>11.276613078427113</v>
      </c>
    </row>
    <row r="26" spans="1:3" x14ac:dyDescent="0.25">
      <c r="A26" s="3" t="s">
        <v>66</v>
      </c>
      <c r="B26" s="42">
        <f>SUM(B22:B25)</f>
        <v>73648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563709</v>
      </c>
      <c r="C29" s="50">
        <f>(B29/($B$32-$B$31)*100)</f>
        <v>80.343574825796765</v>
      </c>
    </row>
    <row r="30" spans="1:3" x14ac:dyDescent="0.25">
      <c r="A30" s="3" t="s">
        <v>80</v>
      </c>
      <c r="B30" s="42">
        <v>137914</v>
      </c>
      <c r="C30" s="50">
        <f>(B30/($B$32-$B$31)*100)</f>
        <v>19.656425174203239</v>
      </c>
    </row>
    <row r="31" spans="1:3" x14ac:dyDescent="0.25">
      <c r="A31" s="3" t="s">
        <v>67</v>
      </c>
      <c r="B31" s="42">
        <v>4158</v>
      </c>
      <c r="C31" s="50">
        <v>0</v>
      </c>
    </row>
    <row r="32" spans="1:3" x14ac:dyDescent="0.25">
      <c r="A32" s="3" t="s">
        <v>66</v>
      </c>
      <c r="B32" s="42">
        <f>SUM(B29:B31)</f>
        <v>705781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111465</v>
      </c>
      <c r="C35" s="50">
        <f>(B35/($B$40-$B$39)*100)</f>
        <v>15.82994858976908</v>
      </c>
    </row>
    <row r="36" spans="1:5" x14ac:dyDescent="0.25">
      <c r="A36" s="3" t="s">
        <v>71</v>
      </c>
      <c r="B36" s="56">
        <v>501537</v>
      </c>
      <c r="C36" s="50">
        <f>(B36/($B$40-$B$39)*100)</f>
        <v>71.226886698667883</v>
      </c>
    </row>
    <row r="37" spans="1:5" x14ac:dyDescent="0.25">
      <c r="A37" s="3" t="s">
        <v>72</v>
      </c>
      <c r="B37" s="56">
        <v>57082</v>
      </c>
      <c r="C37" s="50">
        <f>(B37/($B$40-$B$39)*100)</f>
        <v>8.1066265231346044</v>
      </c>
    </row>
    <row r="38" spans="1:5" x14ac:dyDescent="0.25">
      <c r="A38" s="3" t="s">
        <v>73</v>
      </c>
      <c r="B38" s="56">
        <v>34056</v>
      </c>
      <c r="C38" s="50">
        <f>(B38/($B$40-$B$39)*100)</f>
        <v>4.8365381884284373</v>
      </c>
    </row>
    <row r="39" spans="1:5" x14ac:dyDescent="0.25">
      <c r="A39" s="3" t="s">
        <v>67</v>
      </c>
      <c r="B39" s="56">
        <v>1641</v>
      </c>
      <c r="C39" s="50">
        <v>0</v>
      </c>
    </row>
    <row r="40" spans="1:5" x14ac:dyDescent="0.25">
      <c r="A40" s="3" t="s">
        <v>66</v>
      </c>
      <c r="B40" s="56">
        <f>SUM(B35:B39)</f>
        <v>705781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274207</v>
      </c>
      <c r="C43" s="53">
        <f>B43/$B$48*100</f>
        <v>34.469810772860811</v>
      </c>
    </row>
    <row r="44" spans="1:5" x14ac:dyDescent="0.25">
      <c r="A44" s="51" t="s">
        <v>82</v>
      </c>
      <c r="B44" s="57">
        <v>252105</v>
      </c>
      <c r="C44" s="53">
        <f t="shared" ref="C44:C47" si="0">B44/$B$48*100</f>
        <v>31.691428901859087</v>
      </c>
      <c r="D44" s="58"/>
      <c r="E44" s="58"/>
    </row>
    <row r="45" spans="1:5" x14ac:dyDescent="0.25">
      <c r="A45" s="51" t="s">
        <v>83</v>
      </c>
      <c r="B45" s="57">
        <v>129382</v>
      </c>
      <c r="C45" s="53">
        <f t="shared" si="0"/>
        <v>16.264256774678536</v>
      </c>
      <c r="D45" s="58"/>
      <c r="E45" s="58"/>
    </row>
    <row r="46" spans="1:5" x14ac:dyDescent="0.25">
      <c r="A46" s="51" t="s">
        <v>84</v>
      </c>
      <c r="B46" s="57">
        <v>138557</v>
      </c>
      <c r="C46" s="53">
        <f t="shared" si="0"/>
        <v>17.417620889529715</v>
      </c>
    </row>
    <row r="47" spans="1:5" x14ac:dyDescent="0.25">
      <c r="A47" s="51" t="s">
        <v>90</v>
      </c>
      <c r="B47" s="57">
        <v>1248</v>
      </c>
      <c r="C47" s="53">
        <f t="shared" si="0"/>
        <v>0.15688266107185553</v>
      </c>
      <c r="D47" s="58"/>
      <c r="E47" s="58"/>
    </row>
    <row r="48" spans="1:5" ht="15.75" thickBot="1" x14ac:dyDescent="0.3">
      <c r="A48" s="59" t="s">
        <v>66</v>
      </c>
      <c r="B48" s="60">
        <f>SUM(B43:B47)</f>
        <v>795499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7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mayo,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98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21822</v>
      </c>
      <c r="C5" s="50">
        <f>B5/$B$7*100</f>
        <v>54.885686259714781</v>
      </c>
    </row>
    <row r="6" spans="1:6" x14ac:dyDescent="0.25">
      <c r="A6" s="3" t="s">
        <v>65</v>
      </c>
      <c r="B6" s="42">
        <v>17937</v>
      </c>
      <c r="C6" s="50">
        <f>B6/$B$7*100</f>
        <v>45.114313740285219</v>
      </c>
    </row>
    <row r="7" spans="1:6" x14ac:dyDescent="0.25">
      <c r="A7" s="3" t="s">
        <v>77</v>
      </c>
      <c r="B7" s="42">
        <v>39759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111</v>
      </c>
      <c r="C10" s="55">
        <f>(B10/($B$13-$B$12))*100</f>
        <v>0.28735632183908044</v>
      </c>
    </row>
    <row r="11" spans="1:6" x14ac:dyDescent="0.25">
      <c r="A11" s="51" t="s">
        <v>75</v>
      </c>
      <c r="B11" s="34">
        <v>38517</v>
      </c>
      <c r="C11" s="55">
        <f>(B11/($B$13-$B$12))*100</f>
        <v>99.712643678160916</v>
      </c>
    </row>
    <row r="12" spans="1:6" x14ac:dyDescent="0.25">
      <c r="A12" s="51" t="s">
        <v>67</v>
      </c>
      <c r="B12" s="42">
        <v>1131</v>
      </c>
      <c r="C12" s="50">
        <v>0</v>
      </c>
    </row>
    <row r="13" spans="1:6" x14ac:dyDescent="0.25">
      <c r="A13" s="3" t="s">
        <v>66</v>
      </c>
      <c r="B13" s="42">
        <f>SUM(B10:B12)</f>
        <v>39759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1570</v>
      </c>
      <c r="C16" s="50">
        <f>(B16/($B$19-$B$18)*100)</f>
        <v>96.142069810165339</v>
      </c>
    </row>
    <row r="17" spans="1:3" x14ac:dyDescent="0.25">
      <c r="A17" s="3" t="s">
        <v>76</v>
      </c>
      <c r="B17" s="34">
        <v>63</v>
      </c>
      <c r="C17" s="50">
        <f>(B17/($B$19-$B$18)*100)</f>
        <v>3.8579301898346601</v>
      </c>
    </row>
    <row r="18" spans="1:3" x14ac:dyDescent="0.25">
      <c r="A18" s="3" t="s">
        <v>67</v>
      </c>
      <c r="B18" s="42">
        <v>2</v>
      </c>
      <c r="C18" s="50">
        <v>0</v>
      </c>
    </row>
    <row r="19" spans="1:3" x14ac:dyDescent="0.25">
      <c r="A19" s="3" t="s">
        <v>66</v>
      </c>
      <c r="B19" s="42">
        <f>SUM(B16:B18)</f>
        <v>1635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9</v>
      </c>
      <c r="C22" s="50">
        <f>(B22/$B$26)*100</f>
        <v>0.55147058823529416</v>
      </c>
    </row>
    <row r="23" spans="1:3" x14ac:dyDescent="0.25">
      <c r="A23" s="3" t="s">
        <v>88</v>
      </c>
      <c r="B23" s="42">
        <v>146</v>
      </c>
      <c r="C23" s="50">
        <f>(B23/$B$26)*100</f>
        <v>8.9460784313725483</v>
      </c>
    </row>
    <row r="24" spans="1:3" x14ac:dyDescent="0.25">
      <c r="A24" s="3" t="s">
        <v>69</v>
      </c>
      <c r="B24" s="42">
        <v>1220</v>
      </c>
      <c r="C24" s="50">
        <f>(B24/$B$26)*100</f>
        <v>74.754901960784309</v>
      </c>
    </row>
    <row r="25" spans="1:3" x14ac:dyDescent="0.25">
      <c r="A25" s="3" t="s">
        <v>70</v>
      </c>
      <c r="B25" s="42">
        <v>257</v>
      </c>
      <c r="C25" s="50">
        <f>(B25/$B$26)*100</f>
        <v>15.747549019607842</v>
      </c>
    </row>
    <row r="26" spans="1:3" x14ac:dyDescent="0.25">
      <c r="A26" s="3" t="s">
        <v>66</v>
      </c>
      <c r="B26" s="42">
        <f>SUM(B22:B25)</f>
        <v>1632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31253</v>
      </c>
      <c r="C29" s="50">
        <f>(B29/($B$32-$B$31)*100)</f>
        <v>82.945407256031217</v>
      </c>
    </row>
    <row r="30" spans="1:3" x14ac:dyDescent="0.25">
      <c r="A30" s="3" t="s">
        <v>80</v>
      </c>
      <c r="B30" s="42">
        <v>6426</v>
      </c>
      <c r="C30" s="50">
        <f>(B30/($B$32-$B$31)*100)</f>
        <v>17.05459274396879</v>
      </c>
    </row>
    <row r="31" spans="1:3" x14ac:dyDescent="0.25">
      <c r="A31" s="3" t="s">
        <v>67</v>
      </c>
      <c r="B31" s="42">
        <v>200</v>
      </c>
      <c r="C31" s="50">
        <v>0</v>
      </c>
    </row>
    <row r="32" spans="1:3" x14ac:dyDescent="0.25">
      <c r="A32" s="3" t="s">
        <v>66</v>
      </c>
      <c r="B32" s="42">
        <f>SUM(B29:B31)</f>
        <v>37879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5740</v>
      </c>
      <c r="C35" s="50">
        <f>(B35/($B$40-$B$39)*100)</f>
        <v>15.20449247721975</v>
      </c>
    </row>
    <row r="36" spans="1:5" x14ac:dyDescent="0.25">
      <c r="A36" s="3" t="s">
        <v>71</v>
      </c>
      <c r="B36" s="56">
        <v>26730</v>
      </c>
      <c r="C36" s="50">
        <f>(B36/($B$40-$B$39)*100)</f>
        <v>70.8041958041958</v>
      </c>
    </row>
    <row r="37" spans="1:5" x14ac:dyDescent="0.25">
      <c r="A37" s="3" t="s">
        <v>72</v>
      </c>
      <c r="B37" s="56">
        <v>3063</v>
      </c>
      <c r="C37" s="50">
        <f>(B37/($B$40-$B$39)*100)</f>
        <v>8.1134774316592502</v>
      </c>
    </row>
    <row r="38" spans="1:5" x14ac:dyDescent="0.25">
      <c r="A38" s="3" t="s">
        <v>73</v>
      </c>
      <c r="B38" s="56">
        <v>2219</v>
      </c>
      <c r="C38" s="50">
        <f>(B38/($B$40-$B$39)*100)</f>
        <v>5.8778342869251956</v>
      </c>
    </row>
    <row r="39" spans="1:5" x14ac:dyDescent="0.25">
      <c r="A39" s="3" t="s">
        <v>67</v>
      </c>
      <c r="B39" s="56">
        <v>127</v>
      </c>
      <c r="C39" s="50">
        <v>0</v>
      </c>
    </row>
    <row r="40" spans="1:5" x14ac:dyDescent="0.25">
      <c r="A40" s="3" t="s">
        <v>66</v>
      </c>
      <c r="B40" s="56">
        <f>SUM(B35:B39)</f>
        <v>37879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29033</v>
      </c>
      <c r="C43" s="53">
        <f>B43/$B$48*100</f>
        <v>73.022460323448783</v>
      </c>
    </row>
    <row r="44" spans="1:5" x14ac:dyDescent="0.25">
      <c r="A44" s="51" t="s">
        <v>82</v>
      </c>
      <c r="B44" s="57">
        <v>6235</v>
      </c>
      <c r="C44" s="53">
        <f t="shared" ref="C44:C47" si="0">B44/$B$48*100</f>
        <v>15.681983953318746</v>
      </c>
      <c r="D44" s="58"/>
      <c r="E44" s="58"/>
    </row>
    <row r="45" spans="1:5" x14ac:dyDescent="0.25">
      <c r="A45" s="51" t="s">
        <v>83</v>
      </c>
      <c r="B45" s="57">
        <v>898</v>
      </c>
      <c r="C45" s="53">
        <f t="shared" si="0"/>
        <v>2.2586081138861642</v>
      </c>
      <c r="D45" s="58"/>
      <c r="E45" s="58"/>
    </row>
    <row r="46" spans="1:5" x14ac:dyDescent="0.25">
      <c r="A46" s="51" t="s">
        <v>84</v>
      </c>
      <c r="B46" s="57">
        <v>3481</v>
      </c>
      <c r="C46" s="53">
        <f t="shared" si="0"/>
        <v>8.7552503835609539</v>
      </c>
    </row>
    <row r="47" spans="1:5" x14ac:dyDescent="0.25">
      <c r="A47" s="51" t="s">
        <v>90</v>
      </c>
      <c r="B47" s="57">
        <v>112</v>
      </c>
      <c r="C47" s="53">
        <f t="shared" si="0"/>
        <v>0.28169722578535678</v>
      </c>
      <c r="D47" s="58"/>
      <c r="E47" s="58"/>
    </row>
    <row r="48" spans="1:5" ht="15.75" thickBot="1" x14ac:dyDescent="0.3">
      <c r="A48" s="59" t="s">
        <v>66</v>
      </c>
      <c r="B48" s="60">
        <f>SUM(B43:B47)</f>
        <v>39759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mazahua,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63219</v>
      </c>
      <c r="C5" s="50">
        <f>B5/$B$7*100</f>
        <v>46.240774739059518</v>
      </c>
    </row>
    <row r="6" spans="1:6" x14ac:dyDescent="0.25">
      <c r="A6" s="3" t="s">
        <v>65</v>
      </c>
      <c r="B6" s="42">
        <v>73498</v>
      </c>
      <c r="C6" s="50">
        <f>B6/$B$7*100</f>
        <v>53.759225260940482</v>
      </c>
    </row>
    <row r="7" spans="1:6" x14ac:dyDescent="0.25">
      <c r="A7" s="3" t="s">
        <v>77</v>
      </c>
      <c r="B7" s="42">
        <v>136717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1589</v>
      </c>
      <c r="C10" s="55">
        <f>(B10/($B$13-$B$12))*100</f>
        <v>1.2124217915458568</v>
      </c>
    </row>
    <row r="11" spans="1:6" x14ac:dyDescent="0.25">
      <c r="A11" s="51" t="s">
        <v>75</v>
      </c>
      <c r="B11" s="34">
        <v>129471</v>
      </c>
      <c r="C11" s="55">
        <f>(B11/($B$13-$B$12))*100</f>
        <v>98.787578208454136</v>
      </c>
    </row>
    <row r="12" spans="1:6" x14ac:dyDescent="0.25">
      <c r="A12" s="51" t="s">
        <v>67</v>
      </c>
      <c r="B12" s="42">
        <v>5657</v>
      </c>
      <c r="C12" s="50">
        <v>0</v>
      </c>
    </row>
    <row r="13" spans="1:6" x14ac:dyDescent="0.25">
      <c r="A13" s="3" t="s">
        <v>66</v>
      </c>
      <c r="B13" s="42">
        <f>SUM(B10:B12)</f>
        <v>136717</v>
      </c>
      <c r="C13" s="50">
        <f>SUM(C10:C11)</f>
        <v>99.999999999999986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9033</v>
      </c>
      <c r="C16" s="50">
        <f>(B16/($B$19-$B$18)*100)</f>
        <v>90.032891458187976</v>
      </c>
    </row>
    <row r="17" spans="1:3" x14ac:dyDescent="0.25">
      <c r="A17" s="3" t="s">
        <v>76</v>
      </c>
      <c r="B17" s="34">
        <v>1000</v>
      </c>
      <c r="C17" s="50">
        <f>(B17/($B$19-$B$18)*100)</f>
        <v>9.9671085418120207</v>
      </c>
    </row>
    <row r="18" spans="1:3" x14ac:dyDescent="0.25">
      <c r="A18" s="3" t="s">
        <v>67</v>
      </c>
      <c r="B18" s="42">
        <v>24</v>
      </c>
      <c r="C18" s="50">
        <v>0</v>
      </c>
    </row>
    <row r="19" spans="1:3" x14ac:dyDescent="0.25">
      <c r="A19" s="3" t="s">
        <v>66</v>
      </c>
      <c r="B19" s="42">
        <f>SUM(B16:B18)</f>
        <v>10057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328</v>
      </c>
      <c r="C22" s="50">
        <f>(B22/$B$26)*100</f>
        <v>3.2760687175389531</v>
      </c>
    </row>
    <row r="23" spans="1:3" x14ac:dyDescent="0.25">
      <c r="A23" s="3" t="s">
        <v>88</v>
      </c>
      <c r="B23" s="42">
        <v>794</v>
      </c>
      <c r="C23" s="50">
        <f>(B23/$B$26)*100</f>
        <v>7.9304834198961238</v>
      </c>
    </row>
    <row r="24" spans="1:3" x14ac:dyDescent="0.25">
      <c r="A24" s="3" t="s">
        <v>69</v>
      </c>
      <c r="B24" s="42">
        <v>7470</v>
      </c>
      <c r="C24" s="50">
        <f>(B24/$B$26)*100</f>
        <v>74.610467439073119</v>
      </c>
    </row>
    <row r="25" spans="1:3" x14ac:dyDescent="0.25">
      <c r="A25" s="3" t="s">
        <v>70</v>
      </c>
      <c r="B25" s="42">
        <v>1420</v>
      </c>
      <c r="C25" s="50">
        <f>(B25/$B$26)*100</f>
        <v>14.182980423491809</v>
      </c>
    </row>
    <row r="26" spans="1:3" x14ac:dyDescent="0.25">
      <c r="A26" s="3" t="s">
        <v>66</v>
      </c>
      <c r="B26" s="42">
        <f>SUM(B22:B25)</f>
        <v>10012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84856</v>
      </c>
      <c r="C29" s="50">
        <f>(B29/($B$32-$B$31)*100)</f>
        <v>68.344622620994045</v>
      </c>
    </row>
    <row r="30" spans="1:3" x14ac:dyDescent="0.25">
      <c r="A30" s="3" t="s">
        <v>80</v>
      </c>
      <c r="B30" s="42">
        <v>39303</v>
      </c>
      <c r="C30" s="50">
        <f>(B30/($B$32-$B$31)*100)</f>
        <v>31.655377379005952</v>
      </c>
    </row>
    <row r="31" spans="1:3" x14ac:dyDescent="0.25">
      <c r="A31" s="3" t="s">
        <v>67</v>
      </c>
      <c r="B31" s="42">
        <v>1151</v>
      </c>
      <c r="C31" s="50">
        <v>0</v>
      </c>
    </row>
    <row r="32" spans="1:3" x14ac:dyDescent="0.25">
      <c r="A32" s="3" t="s">
        <v>66</v>
      </c>
      <c r="B32" s="42">
        <f>SUM(B29:B31)</f>
        <v>125310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38168</v>
      </c>
      <c r="C35" s="50">
        <f>(B35/($B$40-$B$39)*100)</f>
        <v>30.513162838664286</v>
      </c>
    </row>
    <row r="36" spans="1:5" ht="15.75" customHeight="1" x14ac:dyDescent="0.25">
      <c r="A36" s="3" t="s">
        <v>71</v>
      </c>
      <c r="B36" s="56">
        <v>79291</v>
      </c>
      <c r="C36" s="50">
        <f>(B36/($B$40-$B$39)*100)</f>
        <v>63.38868147769152</v>
      </c>
    </row>
    <row r="37" spans="1:5" x14ac:dyDescent="0.25">
      <c r="A37" s="3" t="s">
        <v>72</v>
      </c>
      <c r="B37" s="56">
        <v>4626</v>
      </c>
      <c r="C37" s="50">
        <f>(B37/($B$40-$B$39)*100)</f>
        <v>3.6982260346798626</v>
      </c>
    </row>
    <row r="38" spans="1:5" x14ac:dyDescent="0.25">
      <c r="A38" s="3" t="s">
        <v>73</v>
      </c>
      <c r="B38" s="56">
        <v>3002</v>
      </c>
      <c r="C38" s="50">
        <f>(B38/($B$40-$B$39)*100)</f>
        <v>2.3999296489643207</v>
      </c>
    </row>
    <row r="39" spans="1:5" x14ac:dyDescent="0.25">
      <c r="A39" s="3" t="s">
        <v>67</v>
      </c>
      <c r="B39" s="56">
        <v>223</v>
      </c>
      <c r="C39" s="50">
        <v>0</v>
      </c>
    </row>
    <row r="40" spans="1:5" x14ac:dyDescent="0.25">
      <c r="A40" s="3" t="s">
        <v>66</v>
      </c>
      <c r="B40" s="56">
        <f>SUM(B35:B39)</f>
        <v>125310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61907</v>
      </c>
      <c r="C43" s="53">
        <f>B43/$B$48*100</f>
        <v>45.281128169869142</v>
      </c>
    </row>
    <row r="44" spans="1:5" x14ac:dyDescent="0.25">
      <c r="A44" s="51" t="s">
        <v>82</v>
      </c>
      <c r="B44" s="57">
        <v>53452</v>
      </c>
      <c r="C44" s="53">
        <f t="shared" ref="C44:C47" si="0">B44/$B$48*100</f>
        <v>39.096820439301624</v>
      </c>
      <c r="D44" s="58"/>
      <c r="E44" s="58"/>
    </row>
    <row r="45" spans="1:5" x14ac:dyDescent="0.25">
      <c r="A45" s="51" t="s">
        <v>83</v>
      </c>
      <c r="B45" s="57">
        <v>3228</v>
      </c>
      <c r="C45" s="53">
        <f t="shared" si="0"/>
        <v>2.3610816504165539</v>
      </c>
      <c r="D45" s="58"/>
      <c r="E45" s="58"/>
    </row>
    <row r="46" spans="1:5" x14ac:dyDescent="0.25">
      <c r="A46" s="51" t="s">
        <v>84</v>
      </c>
      <c r="B46" s="57">
        <v>12699</v>
      </c>
      <c r="C46" s="53">
        <f t="shared" si="0"/>
        <v>9.2885303217595467</v>
      </c>
    </row>
    <row r="47" spans="1:5" x14ac:dyDescent="0.25">
      <c r="A47" s="51" t="s">
        <v>90</v>
      </c>
      <c r="B47" s="57">
        <v>5431</v>
      </c>
      <c r="C47" s="53">
        <f t="shared" si="0"/>
        <v>3.97243941865313</v>
      </c>
      <c r="D47" s="58"/>
      <c r="E47" s="58"/>
    </row>
    <row r="48" spans="1:5" ht="15.75" thickBot="1" x14ac:dyDescent="0.3">
      <c r="A48" s="59" t="s">
        <v>66</v>
      </c>
      <c r="B48" s="60">
        <f>SUM(B43:B47)</f>
        <v>136717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mazateco,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46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110806</v>
      </c>
      <c r="C5" s="50">
        <f>B5/$B$7*100</f>
        <v>48.150562305539623</v>
      </c>
    </row>
    <row r="6" spans="1:6" x14ac:dyDescent="0.25">
      <c r="A6" s="3" t="s">
        <v>65</v>
      </c>
      <c r="B6" s="42">
        <v>119318</v>
      </c>
      <c r="C6" s="50">
        <f>B6/$B$7*100</f>
        <v>51.849437694460377</v>
      </c>
    </row>
    <row r="7" spans="1:6" x14ac:dyDescent="0.25">
      <c r="A7" s="3" t="s">
        <v>77</v>
      </c>
      <c r="B7" s="42">
        <v>230124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45655</v>
      </c>
      <c r="C10" s="55">
        <f>(B10/($B$13-$B$12))*100</f>
        <v>20.291201294227974</v>
      </c>
    </row>
    <row r="11" spans="1:6" x14ac:dyDescent="0.25">
      <c r="A11" s="51" t="s">
        <v>75</v>
      </c>
      <c r="B11" s="34">
        <v>179344</v>
      </c>
      <c r="C11" s="55">
        <f>(B11/($B$13-$B$12))*100</f>
        <v>79.708798705772026</v>
      </c>
    </row>
    <row r="12" spans="1:6" x14ac:dyDescent="0.25">
      <c r="A12" s="51" t="s">
        <v>67</v>
      </c>
      <c r="B12" s="42">
        <v>5125</v>
      </c>
      <c r="C12" s="50">
        <v>0</v>
      </c>
    </row>
    <row r="13" spans="1:6" x14ac:dyDescent="0.25">
      <c r="A13" s="3" t="s">
        <v>66</v>
      </c>
      <c r="B13" s="42">
        <f>SUM(B10:B12)</f>
        <v>230124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38556</v>
      </c>
      <c r="C16" s="50">
        <f>(B16/($B$19-$B$18)*100)</f>
        <v>90.267600028094492</v>
      </c>
    </row>
    <row r="17" spans="1:3" x14ac:dyDescent="0.25">
      <c r="A17" s="3" t="s">
        <v>76</v>
      </c>
      <c r="B17" s="34">
        <v>4157</v>
      </c>
      <c r="C17" s="50">
        <f>(B17/($B$19-$B$18)*100)</f>
        <v>9.7323999719055081</v>
      </c>
    </row>
    <row r="18" spans="1:3" x14ac:dyDescent="0.25">
      <c r="A18" s="3" t="s">
        <v>67</v>
      </c>
      <c r="B18" s="42">
        <v>141</v>
      </c>
      <c r="C18" s="50">
        <v>0</v>
      </c>
    </row>
    <row r="19" spans="1:3" x14ac:dyDescent="0.25">
      <c r="A19" s="3" t="s">
        <v>66</v>
      </c>
      <c r="B19" s="42">
        <f>SUM(B16:B18)</f>
        <v>42854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1777</v>
      </c>
      <c r="C22" s="50">
        <f>(B22/$B$26)*100</f>
        <v>4.1630549373316148</v>
      </c>
    </row>
    <row r="23" spans="1:3" x14ac:dyDescent="0.25">
      <c r="A23" s="3" t="s">
        <v>88</v>
      </c>
      <c r="B23" s="42">
        <v>5555</v>
      </c>
      <c r="C23" s="50">
        <f>(B23/$B$26)*100</f>
        <v>13.013939322947172</v>
      </c>
    </row>
    <row r="24" spans="1:3" x14ac:dyDescent="0.25">
      <c r="A24" s="3" t="s">
        <v>69</v>
      </c>
      <c r="B24" s="42">
        <v>31072</v>
      </c>
      <c r="C24" s="50">
        <f>(B24/$B$26)*100</f>
        <v>72.7937214478154</v>
      </c>
    </row>
    <row r="25" spans="1:3" x14ac:dyDescent="0.25">
      <c r="A25" s="3" t="s">
        <v>70</v>
      </c>
      <c r="B25" s="42">
        <v>4281</v>
      </c>
      <c r="C25" s="50">
        <f>(B25/$B$26)*100</f>
        <v>10.029284291905821</v>
      </c>
    </row>
    <row r="26" spans="1:3" x14ac:dyDescent="0.25">
      <c r="A26" s="3" t="s">
        <v>66</v>
      </c>
      <c r="B26" s="42">
        <f>SUM(B22:B25)</f>
        <v>42685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120440</v>
      </c>
      <c r="C29" s="50">
        <f>(B29/($B$32-$B$31)*100)</f>
        <v>68.752533123262495</v>
      </c>
    </row>
    <row r="30" spans="1:3" x14ac:dyDescent="0.25">
      <c r="A30" s="3" t="s">
        <v>80</v>
      </c>
      <c r="B30" s="42">
        <v>54739</v>
      </c>
      <c r="C30" s="50">
        <f>(B30/($B$32-$B$31)*100)</f>
        <v>31.247466876737505</v>
      </c>
    </row>
    <row r="31" spans="1:3" x14ac:dyDescent="0.25">
      <c r="A31" s="3" t="s">
        <v>67</v>
      </c>
      <c r="B31" s="42">
        <v>1285</v>
      </c>
      <c r="C31" s="50">
        <v>0</v>
      </c>
    </row>
    <row r="32" spans="1:3" x14ac:dyDescent="0.25">
      <c r="A32" s="3" t="s">
        <v>66</v>
      </c>
      <c r="B32" s="42">
        <f>SUM(B29:B31)</f>
        <v>176464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ht="15.75" customHeight="1" x14ac:dyDescent="0.25">
      <c r="A35" s="3" t="s">
        <v>68</v>
      </c>
      <c r="B35" s="56">
        <v>43734</v>
      </c>
      <c r="C35" s="50">
        <f>(B35/($B$40-$B$39)*100)</f>
        <v>24.849428396099913</v>
      </c>
    </row>
    <row r="36" spans="1:5" x14ac:dyDescent="0.25">
      <c r="A36" s="3" t="s">
        <v>71</v>
      </c>
      <c r="B36" s="56">
        <v>117117</v>
      </c>
      <c r="C36" s="50">
        <f>(B36/($B$40-$B$39)*100)</f>
        <v>66.545262392327103</v>
      </c>
    </row>
    <row r="37" spans="1:5" x14ac:dyDescent="0.25">
      <c r="A37" s="3" t="s">
        <v>72</v>
      </c>
      <c r="B37" s="56">
        <v>11715</v>
      </c>
      <c r="C37" s="50">
        <f>(B37/($B$40-$B$39)*100)</f>
        <v>6.6564012818473142</v>
      </c>
    </row>
    <row r="38" spans="1:5" x14ac:dyDescent="0.25">
      <c r="A38" s="3" t="s">
        <v>73</v>
      </c>
      <c r="B38" s="56">
        <v>3430</v>
      </c>
      <c r="C38" s="50">
        <f>(B38/($B$40-$B$39)*100)</f>
        <v>1.9489079297256757</v>
      </c>
    </row>
    <row r="39" spans="1:5" x14ac:dyDescent="0.25">
      <c r="A39" s="3" t="s">
        <v>67</v>
      </c>
      <c r="B39" s="56">
        <v>468</v>
      </c>
      <c r="C39" s="50">
        <v>0</v>
      </c>
    </row>
    <row r="40" spans="1:5" x14ac:dyDescent="0.25">
      <c r="A40" s="3" t="s">
        <v>66</v>
      </c>
      <c r="B40" s="56">
        <f>SUM(B35:B39)</f>
        <v>176464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159151</v>
      </c>
      <c r="C43" s="53">
        <f>B43/$B$48*100</f>
        <v>69.158801341885251</v>
      </c>
    </row>
    <row r="44" spans="1:5" x14ac:dyDescent="0.25">
      <c r="A44" s="51" t="s">
        <v>82</v>
      </c>
      <c r="B44" s="57">
        <v>27880</v>
      </c>
      <c r="C44" s="53">
        <f t="shared" ref="C44:C47" si="0">B44/$B$48*100</f>
        <v>12.115207453372964</v>
      </c>
      <c r="D44" s="58"/>
      <c r="E44" s="58"/>
    </row>
    <row r="45" spans="1:5" x14ac:dyDescent="0.25">
      <c r="A45" s="51" t="s">
        <v>83</v>
      </c>
      <c r="B45" s="57">
        <v>3289</v>
      </c>
      <c r="C45" s="53">
        <f t="shared" si="0"/>
        <v>1.4292294589004189</v>
      </c>
      <c r="D45" s="58"/>
      <c r="E45" s="58"/>
    </row>
    <row r="46" spans="1:5" x14ac:dyDescent="0.25">
      <c r="A46" s="51" t="s">
        <v>84</v>
      </c>
      <c r="B46" s="57">
        <v>26396</v>
      </c>
      <c r="C46" s="53">
        <f t="shared" si="0"/>
        <v>11.470337730962438</v>
      </c>
    </row>
    <row r="47" spans="1:5" x14ac:dyDescent="0.25">
      <c r="A47" s="51" t="s">
        <v>90</v>
      </c>
      <c r="B47" s="57">
        <v>13408</v>
      </c>
      <c r="C47" s="53">
        <f t="shared" si="0"/>
        <v>5.8264240148789348</v>
      </c>
      <c r="D47" s="58"/>
      <c r="E47" s="58"/>
    </row>
    <row r="48" spans="1:5" ht="13.5" customHeight="1" thickBot="1" x14ac:dyDescent="0.3">
      <c r="A48" s="59" t="s">
        <v>66</v>
      </c>
      <c r="B48" s="60">
        <f>SUM(B43:B47)</f>
        <v>230124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ht="15" customHeight="1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mixe,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65035</v>
      </c>
      <c r="C5" s="50">
        <f>B5/$B$7*100</f>
        <v>47.562456119822137</v>
      </c>
    </row>
    <row r="6" spans="1:6" x14ac:dyDescent="0.25">
      <c r="A6" s="3" t="s">
        <v>65</v>
      </c>
      <c r="B6" s="42">
        <v>71701</v>
      </c>
      <c r="C6" s="50">
        <f>B6/$B$7*100</f>
        <v>52.437543880177863</v>
      </c>
    </row>
    <row r="7" spans="1:6" x14ac:dyDescent="0.25">
      <c r="A7" s="3" t="s">
        <v>77</v>
      </c>
      <c r="B7" s="42">
        <v>136736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27777</v>
      </c>
      <c r="C10" s="55">
        <f>(B10/($B$13-$B$12))*100</f>
        <v>20.630570409982173</v>
      </c>
    </row>
    <row r="11" spans="1:6" x14ac:dyDescent="0.25">
      <c r="A11" s="51" t="s">
        <v>75</v>
      </c>
      <c r="B11" s="34">
        <v>106863</v>
      </c>
      <c r="C11" s="55">
        <f>(B11/($B$13-$B$12))*100</f>
        <v>79.36942959001783</v>
      </c>
    </row>
    <row r="12" spans="1:6" x14ac:dyDescent="0.25">
      <c r="A12" s="51" t="s">
        <v>67</v>
      </c>
      <c r="B12" s="42">
        <v>2096</v>
      </c>
      <c r="C12" s="50">
        <v>0</v>
      </c>
    </row>
    <row r="13" spans="1:6" x14ac:dyDescent="0.25">
      <c r="A13" s="3" t="s">
        <v>66</v>
      </c>
      <c r="B13" s="42">
        <f>SUM(B10:B12)</f>
        <v>136736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21234</v>
      </c>
      <c r="C16" s="50">
        <f>(B16/($B$19-$B$18)*100)</f>
        <v>91.242695084221381</v>
      </c>
    </row>
    <row r="17" spans="1:3" x14ac:dyDescent="0.25">
      <c r="A17" s="3" t="s">
        <v>76</v>
      </c>
      <c r="B17" s="34">
        <v>2038</v>
      </c>
      <c r="C17" s="50">
        <f>(B17/($B$19-$B$18)*100)</f>
        <v>8.7573049157786187</v>
      </c>
    </row>
    <row r="18" spans="1:3" x14ac:dyDescent="0.25">
      <c r="A18" s="3" t="s">
        <v>67</v>
      </c>
      <c r="B18" s="42">
        <v>60</v>
      </c>
      <c r="C18" s="50">
        <v>0</v>
      </c>
    </row>
    <row r="19" spans="1:3" x14ac:dyDescent="0.25">
      <c r="A19" s="3" t="s">
        <v>66</v>
      </c>
      <c r="B19" s="42">
        <f>SUM(B16:B18)</f>
        <v>23332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911</v>
      </c>
      <c r="C22" s="50">
        <f>(B22/$B$26)*100</f>
        <v>3.9133983418531728</v>
      </c>
    </row>
    <row r="23" spans="1:3" x14ac:dyDescent="0.25">
      <c r="A23" s="3" t="s">
        <v>88</v>
      </c>
      <c r="B23" s="42">
        <v>3103</v>
      </c>
      <c r="C23" s="50">
        <f>(B23/$B$26)*100</f>
        <v>13.329610378452683</v>
      </c>
    </row>
    <row r="24" spans="1:3" x14ac:dyDescent="0.25">
      <c r="A24" s="3" t="s">
        <v>69</v>
      </c>
      <c r="B24" s="42">
        <v>16663</v>
      </c>
      <c r="C24" s="50">
        <f>(B24/$B$26)*100</f>
        <v>71.579535203402216</v>
      </c>
    </row>
    <row r="25" spans="1:3" x14ac:dyDescent="0.25">
      <c r="A25" s="3" t="s">
        <v>70</v>
      </c>
      <c r="B25" s="42">
        <v>2602</v>
      </c>
      <c r="C25" s="50">
        <f>(B25/$B$26)*100</f>
        <v>11.177456076291937</v>
      </c>
    </row>
    <row r="26" spans="1:3" x14ac:dyDescent="0.25">
      <c r="A26" s="3" t="s">
        <v>66</v>
      </c>
      <c r="B26" s="42">
        <f>SUM(B22:B25)</f>
        <v>23279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75185</v>
      </c>
      <c r="C29" s="50">
        <f>(B29/($B$32-$B$31)*100)</f>
        <v>70.403213723874444</v>
      </c>
    </row>
    <row r="30" spans="1:3" x14ac:dyDescent="0.25">
      <c r="A30" s="3" t="s">
        <v>80</v>
      </c>
      <c r="B30" s="42">
        <v>31607</v>
      </c>
      <c r="C30" s="50">
        <f>(B30/($B$32-$B$31)*100)</f>
        <v>29.596786276125552</v>
      </c>
    </row>
    <row r="31" spans="1:3" x14ac:dyDescent="0.25">
      <c r="A31" s="3" t="s">
        <v>67</v>
      </c>
      <c r="B31" s="42">
        <v>611</v>
      </c>
      <c r="C31" s="50">
        <v>0</v>
      </c>
    </row>
    <row r="32" spans="1:3" x14ac:dyDescent="0.25">
      <c r="A32" s="3" t="s">
        <v>66</v>
      </c>
      <c r="B32" s="42">
        <f>SUM(B29:B31)</f>
        <v>107403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28345</v>
      </c>
      <c r="C35" s="50">
        <f>(B35/($B$40-$B$39)*100)</f>
        <v>26.448139439405814</v>
      </c>
    </row>
    <row r="36" spans="1:5" x14ac:dyDescent="0.25">
      <c r="A36" s="3" t="s">
        <v>71</v>
      </c>
      <c r="B36" s="56">
        <v>66462</v>
      </c>
      <c r="C36" s="50">
        <f>(B36/($B$40-$B$39)*100)</f>
        <v>62.014332101668344</v>
      </c>
    </row>
    <row r="37" spans="1:5" x14ac:dyDescent="0.25">
      <c r="A37" s="3" t="s">
        <v>72</v>
      </c>
      <c r="B37" s="56">
        <v>9033</v>
      </c>
      <c r="C37" s="50">
        <f>(B37/($B$40-$B$39)*100)</f>
        <v>8.4285074459746951</v>
      </c>
    </row>
    <row r="38" spans="1:5" x14ac:dyDescent="0.25">
      <c r="A38" s="3" t="s">
        <v>73</v>
      </c>
      <c r="B38" s="56">
        <v>3332</v>
      </c>
      <c r="C38" s="50">
        <f>(B38/($B$40-$B$39)*100)</f>
        <v>3.109021012951144</v>
      </c>
    </row>
    <row r="39" spans="1:5" x14ac:dyDescent="0.25">
      <c r="A39" s="3" t="s">
        <v>67</v>
      </c>
      <c r="B39" s="56">
        <v>231</v>
      </c>
      <c r="C39" s="50">
        <v>0</v>
      </c>
    </row>
    <row r="40" spans="1:5" x14ac:dyDescent="0.25">
      <c r="A40" s="3" t="s">
        <v>66</v>
      </c>
      <c r="B40" s="56">
        <f>SUM(B35:B39)</f>
        <v>107403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89999</v>
      </c>
      <c r="C43" s="53">
        <f>B43/$B$48*100</f>
        <v>65.819535455183711</v>
      </c>
    </row>
    <row r="44" spans="1:5" x14ac:dyDescent="0.25">
      <c r="A44" s="51" t="s">
        <v>82</v>
      </c>
      <c r="B44" s="57">
        <v>26245</v>
      </c>
      <c r="C44" s="53">
        <f t="shared" ref="C44:C47" si="0">B44/$B$48*100</f>
        <v>19.19392113269366</v>
      </c>
      <c r="D44" s="58"/>
      <c r="E44" s="58"/>
    </row>
    <row r="45" spans="1:5" x14ac:dyDescent="0.25">
      <c r="A45" s="51" t="s">
        <v>83</v>
      </c>
      <c r="B45" s="57">
        <v>6450</v>
      </c>
      <c r="C45" s="53">
        <f t="shared" si="0"/>
        <v>4.7171191200561662</v>
      </c>
      <c r="D45" s="58"/>
      <c r="E45" s="58"/>
    </row>
    <row r="46" spans="1:5" x14ac:dyDescent="0.25">
      <c r="A46" s="51" t="s">
        <v>84</v>
      </c>
      <c r="B46" s="57">
        <v>11227</v>
      </c>
      <c r="C46" s="53">
        <f t="shared" si="0"/>
        <v>8.2107126140884628</v>
      </c>
    </row>
    <row r="47" spans="1:5" x14ac:dyDescent="0.25">
      <c r="A47" s="51" t="s">
        <v>90</v>
      </c>
      <c r="B47" s="57">
        <v>2815</v>
      </c>
      <c r="C47" s="53">
        <f t="shared" si="0"/>
        <v>2.0587116779780015</v>
      </c>
      <c r="D47" s="58"/>
      <c r="E47" s="58"/>
    </row>
    <row r="48" spans="1:5" ht="15.75" thickBot="1" x14ac:dyDescent="0.3">
      <c r="A48" s="59" t="s">
        <v>66</v>
      </c>
      <c r="B48" s="60">
        <f>SUM(B43:B47)</f>
        <v>136736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3.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mixteco,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233500</v>
      </c>
      <c r="C5" s="50">
        <f>B5/$B$7*100</f>
        <v>47.073006503534003</v>
      </c>
    </row>
    <row r="6" spans="1:6" x14ac:dyDescent="0.25">
      <c r="A6" s="3" t="s">
        <v>65</v>
      </c>
      <c r="B6" s="42">
        <v>262538</v>
      </c>
      <c r="C6" s="50">
        <f>B6/$B$7*100</f>
        <v>52.926993496466004</v>
      </c>
    </row>
    <row r="7" spans="1:6" x14ac:dyDescent="0.25">
      <c r="A7" s="3" t="s">
        <v>77</v>
      </c>
      <c r="B7" s="42">
        <v>496038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110153</v>
      </c>
      <c r="C10" s="55">
        <f>(B10/($B$13-$B$12))*100</f>
        <v>22.671943950470922</v>
      </c>
    </row>
    <row r="11" spans="1:6" x14ac:dyDescent="0.25">
      <c r="A11" s="51" t="s">
        <v>75</v>
      </c>
      <c r="B11" s="34">
        <v>375703</v>
      </c>
      <c r="C11" s="55">
        <f>(B11/($B$13-$B$12))*100</f>
        <v>77.328056049529081</v>
      </c>
    </row>
    <row r="12" spans="1:6" x14ac:dyDescent="0.25">
      <c r="A12" s="51" t="s">
        <v>67</v>
      </c>
      <c r="B12" s="42">
        <v>10182</v>
      </c>
      <c r="C12" s="50">
        <v>0</v>
      </c>
    </row>
    <row r="13" spans="1:6" x14ac:dyDescent="0.25">
      <c r="A13" s="3" t="s">
        <v>66</v>
      </c>
      <c r="B13" s="42">
        <f>SUM(B10:B12)</f>
        <v>496038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85248</v>
      </c>
      <c r="C16" s="50">
        <f>(B16/($B$19-$B$18)*100)</f>
        <v>88.548191081611677</v>
      </c>
    </row>
    <row r="17" spans="1:3" x14ac:dyDescent="0.25">
      <c r="A17" s="3" t="s">
        <v>76</v>
      </c>
      <c r="B17" s="34">
        <v>11025</v>
      </c>
      <c r="C17" s="50">
        <f>(B17/($B$19-$B$18)*100)</f>
        <v>11.451808918388332</v>
      </c>
    </row>
    <row r="18" spans="1:3" x14ac:dyDescent="0.25">
      <c r="A18" s="3" t="s">
        <v>67</v>
      </c>
      <c r="B18" s="42">
        <v>329</v>
      </c>
      <c r="C18" s="50">
        <v>0</v>
      </c>
    </row>
    <row r="19" spans="1:3" x14ac:dyDescent="0.25">
      <c r="A19" s="3" t="s">
        <v>66</v>
      </c>
      <c r="B19" s="42">
        <f>SUM(B16:B18)</f>
        <v>96602</v>
      </c>
      <c r="C19" s="50">
        <f>SUM(C16:C17)</f>
        <v>100.00000000000001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6495</v>
      </c>
      <c r="C22" s="50">
        <f>(B22/$B$26)*100</f>
        <v>6.7475612163271244</v>
      </c>
    </row>
    <row r="23" spans="1:3" x14ac:dyDescent="0.25">
      <c r="A23" s="3" t="s">
        <v>88</v>
      </c>
      <c r="B23" s="42">
        <v>12917</v>
      </c>
      <c r="C23" s="50">
        <f>(B23/$B$26)*100</f>
        <v>13.419283792347569</v>
      </c>
    </row>
    <row r="24" spans="1:3" x14ac:dyDescent="0.25">
      <c r="A24" s="3" t="s">
        <v>69</v>
      </c>
      <c r="B24" s="42">
        <v>68586</v>
      </c>
      <c r="C24" s="50">
        <f>(B24/$B$26)*100</f>
        <v>71.252999781834049</v>
      </c>
    </row>
    <row r="25" spans="1:3" x14ac:dyDescent="0.25">
      <c r="A25" s="3" t="s">
        <v>70</v>
      </c>
      <c r="B25" s="42">
        <v>8259</v>
      </c>
      <c r="C25" s="50">
        <f>(B25/$B$26)*100</f>
        <v>8.5801552094912577</v>
      </c>
    </row>
    <row r="26" spans="1:3" x14ac:dyDescent="0.25">
      <c r="A26" s="3" t="s">
        <v>66</v>
      </c>
      <c r="B26" s="42">
        <f>SUM(B22:B25)</f>
        <v>96257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247830</v>
      </c>
      <c r="C29" s="50">
        <f>(B29/($B$32-$B$31)*100)</f>
        <v>67.141494814638207</v>
      </c>
    </row>
    <row r="30" spans="1:3" x14ac:dyDescent="0.25">
      <c r="A30" s="3" t="s">
        <v>80</v>
      </c>
      <c r="B30" s="42">
        <v>121286</v>
      </c>
      <c r="C30" s="50">
        <f>(B30/($B$32-$B$31)*100)</f>
        <v>32.858505185361786</v>
      </c>
    </row>
    <row r="31" spans="1:3" x14ac:dyDescent="0.25">
      <c r="A31" s="3" t="s">
        <v>67</v>
      </c>
      <c r="B31" s="42">
        <v>2866</v>
      </c>
      <c r="C31" s="50">
        <v>0</v>
      </c>
    </row>
    <row r="32" spans="1:3" x14ac:dyDescent="0.25">
      <c r="A32" s="3" t="s">
        <v>66</v>
      </c>
      <c r="B32" s="42">
        <f>SUM(B29:B31)</f>
        <v>371982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107922</v>
      </c>
      <c r="C35" s="50">
        <f>(B35/($B$40-$B$39)*100)</f>
        <v>29.12756568559977</v>
      </c>
    </row>
    <row r="36" spans="1:5" x14ac:dyDescent="0.25">
      <c r="A36" s="3" t="s">
        <v>71</v>
      </c>
      <c r="B36" s="56">
        <v>226156</v>
      </c>
      <c r="C36" s="50">
        <f>(B36/($B$40-$B$39)*100)</f>
        <v>61.038284549883272</v>
      </c>
    </row>
    <row r="37" spans="1:5" x14ac:dyDescent="0.25">
      <c r="A37" s="3" t="s">
        <v>72</v>
      </c>
      <c r="B37" s="56">
        <v>25776</v>
      </c>
      <c r="C37" s="50">
        <f>(B37/($B$40-$B$39)*100)</f>
        <v>6.9568033682846853</v>
      </c>
    </row>
    <row r="38" spans="1:5" x14ac:dyDescent="0.25">
      <c r="A38" s="3" t="s">
        <v>73</v>
      </c>
      <c r="B38" s="56">
        <v>10661</v>
      </c>
      <c r="C38" s="50">
        <f>(B38/($B$40-$B$39)*100)</f>
        <v>2.8773463962322712</v>
      </c>
    </row>
    <row r="39" spans="1:5" x14ac:dyDescent="0.25">
      <c r="A39" s="3" t="s">
        <v>67</v>
      </c>
      <c r="B39" s="56">
        <v>1467</v>
      </c>
      <c r="C39" s="50">
        <v>0</v>
      </c>
    </row>
    <row r="40" spans="1:5" x14ac:dyDescent="0.25">
      <c r="A40" s="3" t="s">
        <v>66</v>
      </c>
      <c r="B40" s="56">
        <f>SUM(B35:B39)</f>
        <v>371982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330463</v>
      </c>
      <c r="C43" s="53">
        <f>B43/$B$48*100</f>
        <v>66.6205008487253</v>
      </c>
    </row>
    <row r="44" spans="1:5" x14ac:dyDescent="0.25">
      <c r="A44" s="51" t="s">
        <v>82</v>
      </c>
      <c r="B44" s="57">
        <v>70810</v>
      </c>
      <c r="C44" s="53">
        <f t="shared" ref="C44:C47" si="0">B44/$B$48*100</f>
        <v>14.275116019337228</v>
      </c>
      <c r="D44" s="58"/>
      <c r="E44" s="58"/>
    </row>
    <row r="45" spans="1:5" x14ac:dyDescent="0.25">
      <c r="A45" s="51" t="s">
        <v>83</v>
      </c>
      <c r="B45" s="57">
        <v>40488</v>
      </c>
      <c r="C45" s="53">
        <f t="shared" si="0"/>
        <v>8.1622778900003627</v>
      </c>
      <c r="D45" s="58"/>
      <c r="E45" s="58"/>
    </row>
    <row r="46" spans="1:5" x14ac:dyDescent="0.25">
      <c r="A46" s="51" t="s">
        <v>84</v>
      </c>
      <c r="B46" s="57">
        <v>37432</v>
      </c>
      <c r="C46" s="53">
        <f t="shared" si="0"/>
        <v>7.5461960575601061</v>
      </c>
    </row>
    <row r="47" spans="1:5" x14ac:dyDescent="0.25">
      <c r="A47" s="51" t="s">
        <v>90</v>
      </c>
      <c r="B47" s="57">
        <v>16845</v>
      </c>
      <c r="C47" s="53">
        <f t="shared" si="0"/>
        <v>3.3959091843770035</v>
      </c>
      <c r="D47" s="58"/>
      <c r="E47" s="58"/>
    </row>
    <row r="48" spans="1:5" ht="15.75" thickBot="1" x14ac:dyDescent="0.3">
      <c r="A48" s="59" t="s">
        <v>66</v>
      </c>
      <c r="B48" s="60">
        <f>SUM(B43:B47)</f>
        <v>496038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náhuatl,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101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775407</v>
      </c>
      <c r="C5" s="50">
        <f>B5/$B$7*100</f>
        <v>48.863496008529921</v>
      </c>
    </row>
    <row r="6" spans="1:6" x14ac:dyDescent="0.25">
      <c r="A6" s="3" t="s">
        <v>65</v>
      </c>
      <c r="B6" s="42">
        <v>811477</v>
      </c>
      <c r="C6" s="50">
        <f>B6/$B$7*100</f>
        <v>51.136503991470072</v>
      </c>
    </row>
    <row r="7" spans="1:6" x14ac:dyDescent="0.25">
      <c r="A7" s="3" t="s">
        <v>77</v>
      </c>
      <c r="B7" s="42">
        <v>1586884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174339</v>
      </c>
      <c r="C10" s="55">
        <f>(B10/($B$13-$B$12))*100</f>
        <v>11.258660060652714</v>
      </c>
    </row>
    <row r="11" spans="1:6" x14ac:dyDescent="0.25">
      <c r="A11" s="51" t="s">
        <v>75</v>
      </c>
      <c r="B11" s="34">
        <v>1374149</v>
      </c>
      <c r="C11" s="55">
        <f>(B11/($B$13-$B$12))*100</f>
        <v>88.741339939347284</v>
      </c>
    </row>
    <row r="12" spans="1:6" x14ac:dyDescent="0.25">
      <c r="A12" s="51" t="s">
        <v>67</v>
      </c>
      <c r="B12" s="42">
        <v>38396</v>
      </c>
      <c r="C12" s="50">
        <v>0</v>
      </c>
    </row>
    <row r="13" spans="1:6" x14ac:dyDescent="0.25">
      <c r="A13" s="3" t="s">
        <v>66</v>
      </c>
      <c r="B13" s="42">
        <f>SUM(B10:B12)</f>
        <v>1586884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243489</v>
      </c>
      <c r="C16" s="50">
        <f>(B16/($B$19-$B$18)*100)</f>
        <v>91.700624420960665</v>
      </c>
    </row>
    <row r="17" spans="1:3" x14ac:dyDescent="0.25">
      <c r="A17" s="3" t="s">
        <v>76</v>
      </c>
      <c r="B17" s="34">
        <v>22037</v>
      </c>
      <c r="C17" s="50">
        <f>(B17/($B$19-$B$18)*100)</f>
        <v>8.2993755790393404</v>
      </c>
    </row>
    <row r="18" spans="1:3" x14ac:dyDescent="0.25">
      <c r="A18" s="3" t="s">
        <v>67</v>
      </c>
      <c r="B18" s="42">
        <v>640</v>
      </c>
      <c r="C18" s="50">
        <v>0</v>
      </c>
    </row>
    <row r="19" spans="1:3" x14ac:dyDescent="0.25">
      <c r="A19" s="3" t="s">
        <v>66</v>
      </c>
      <c r="B19" s="42">
        <f>SUM(B16:B18)</f>
        <v>266166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8670</v>
      </c>
      <c r="C22" s="50">
        <f>(B22/$B$26)*100</f>
        <v>3.2676536211783151</v>
      </c>
    </row>
    <row r="23" spans="1:3" x14ac:dyDescent="0.25">
      <c r="A23" s="3" t="s">
        <v>88</v>
      </c>
      <c r="B23" s="42">
        <v>37607</v>
      </c>
      <c r="C23" s="50">
        <f>(B23/$B$26)*100</f>
        <v>14.173777362359042</v>
      </c>
    </row>
    <row r="24" spans="1:3" x14ac:dyDescent="0.25">
      <c r="A24" s="3" t="s">
        <v>69</v>
      </c>
      <c r="B24" s="42">
        <v>191439</v>
      </c>
      <c r="C24" s="50">
        <f>(B24/$B$26)*100</f>
        <v>72.151827172405476</v>
      </c>
    </row>
    <row r="25" spans="1:3" x14ac:dyDescent="0.25">
      <c r="A25" s="3" t="s">
        <v>70</v>
      </c>
      <c r="B25" s="42">
        <v>27612</v>
      </c>
      <c r="C25" s="50">
        <f>(B25/$B$26)*100</f>
        <v>10.406741844057168</v>
      </c>
    </row>
    <row r="26" spans="1:3" x14ac:dyDescent="0.25">
      <c r="A26" s="3" t="s">
        <v>66</v>
      </c>
      <c r="B26" s="42">
        <f>SUM(B22:B25)</f>
        <v>265328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892323</v>
      </c>
      <c r="C29" s="50">
        <f>(B29/($B$32-$B$31)*100)</f>
        <v>71.491533082509179</v>
      </c>
    </row>
    <row r="30" spans="1:3" x14ac:dyDescent="0.25">
      <c r="A30" s="3" t="s">
        <v>80</v>
      </c>
      <c r="B30" s="42">
        <v>355829</v>
      </c>
      <c r="C30" s="50">
        <f>(B30/($B$32-$B$31)*100)</f>
        <v>28.508466917490821</v>
      </c>
    </row>
    <row r="31" spans="1:3" x14ac:dyDescent="0.25">
      <c r="A31" s="3" t="s">
        <v>67</v>
      </c>
      <c r="B31" s="42">
        <v>7276</v>
      </c>
      <c r="C31" s="50">
        <v>0</v>
      </c>
    </row>
    <row r="32" spans="1:3" x14ac:dyDescent="0.25">
      <c r="A32" s="3" t="s">
        <v>66</v>
      </c>
      <c r="B32" s="42">
        <f>SUM(B29:B31)</f>
        <v>1255428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311752</v>
      </c>
      <c r="C35" s="50">
        <f>(B35/($B$40-$B$39)*100)</f>
        <v>24.906605820638436</v>
      </c>
    </row>
    <row r="36" spans="1:5" x14ac:dyDescent="0.25">
      <c r="A36" s="3" t="s">
        <v>71</v>
      </c>
      <c r="B36" s="56">
        <v>802576</v>
      </c>
      <c r="C36" s="50">
        <f>(B36/($B$40-$B$39)*100)</f>
        <v>64.119697942931282</v>
      </c>
    </row>
    <row r="37" spans="1:5" x14ac:dyDescent="0.25">
      <c r="A37" s="3" t="s">
        <v>72</v>
      </c>
      <c r="B37" s="56">
        <v>92817</v>
      </c>
      <c r="C37" s="50">
        <f>(B37/($B$40-$B$39)*100)</f>
        <v>7.4153700135177889</v>
      </c>
    </row>
    <row r="38" spans="1:5" x14ac:dyDescent="0.25">
      <c r="A38" s="3" t="s">
        <v>73</v>
      </c>
      <c r="B38" s="56">
        <v>44539</v>
      </c>
      <c r="C38" s="50">
        <f>(B38/($B$40-$B$39)*100)</f>
        <v>3.5583262229124926</v>
      </c>
    </row>
    <row r="39" spans="1:5" x14ac:dyDescent="0.25">
      <c r="A39" s="3" t="s">
        <v>67</v>
      </c>
      <c r="B39" s="56">
        <v>3744</v>
      </c>
      <c r="C39" s="50">
        <v>0</v>
      </c>
    </row>
    <row r="40" spans="1:5" x14ac:dyDescent="0.25">
      <c r="A40" s="3" t="s">
        <v>66</v>
      </c>
      <c r="B40" s="56">
        <f>SUM(B35:B39)</f>
        <v>1255428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1024894</v>
      </c>
      <c r="C43" s="53">
        <f>B43/$B$48*100</f>
        <v>64.585313104171448</v>
      </c>
    </row>
    <row r="44" spans="1:5" x14ac:dyDescent="0.25">
      <c r="A44" s="51" t="s">
        <v>82</v>
      </c>
      <c r="B44" s="57">
        <v>302190</v>
      </c>
      <c r="C44" s="53">
        <f t="shared" ref="C44:C47" si="0">B44/$B$48*100</f>
        <v>19.042979827132921</v>
      </c>
      <c r="D44" s="58"/>
      <c r="E44" s="58"/>
    </row>
    <row r="45" spans="1:5" x14ac:dyDescent="0.25">
      <c r="A45" s="51" t="s">
        <v>83</v>
      </c>
      <c r="B45" s="57">
        <v>90659</v>
      </c>
      <c r="C45" s="53">
        <f t="shared" si="0"/>
        <v>5.7130199812966795</v>
      </c>
      <c r="D45" s="58"/>
      <c r="E45" s="58"/>
    </row>
    <row r="46" spans="1:5" x14ac:dyDescent="0.25">
      <c r="A46" s="51" t="s">
        <v>84</v>
      </c>
      <c r="B46" s="57">
        <v>120292</v>
      </c>
      <c r="C46" s="53">
        <f t="shared" si="0"/>
        <v>7.580390249066725</v>
      </c>
    </row>
    <row r="47" spans="1:5" x14ac:dyDescent="0.25">
      <c r="A47" s="51" t="s">
        <v>90</v>
      </c>
      <c r="B47" s="57">
        <v>48849</v>
      </c>
      <c r="C47" s="53">
        <f t="shared" si="0"/>
        <v>3.0782968383322284</v>
      </c>
      <c r="D47" s="58"/>
      <c r="E47" s="58"/>
    </row>
    <row r="48" spans="1:5" ht="15.75" thickBot="1" x14ac:dyDescent="0.3">
      <c r="A48" s="59" t="s">
        <v>66</v>
      </c>
      <c r="B48" s="60">
        <f>SUM(B43:B47)</f>
        <v>1586884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oluteco,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25</v>
      </c>
      <c r="C5" s="50">
        <f>B5/$B$7*100</f>
        <v>50</v>
      </c>
    </row>
    <row r="6" spans="1:6" x14ac:dyDescent="0.25">
      <c r="A6" s="3" t="s">
        <v>65</v>
      </c>
      <c r="B6" s="42">
        <v>25</v>
      </c>
      <c r="C6" s="50">
        <f>B6/$B$7*100</f>
        <v>50</v>
      </c>
    </row>
    <row r="7" spans="1:6" x14ac:dyDescent="0.25">
      <c r="A7" s="3" t="s">
        <v>77</v>
      </c>
      <c r="B7" s="42">
        <v>50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42</v>
      </c>
      <c r="C11" s="55">
        <f>(B11/($B$13-$B$12))*100</f>
        <v>100</v>
      </c>
    </row>
    <row r="12" spans="1:6" x14ac:dyDescent="0.25">
      <c r="A12" s="51" t="s">
        <v>67</v>
      </c>
      <c r="B12" s="42">
        <v>8</v>
      </c>
      <c r="C12" s="50">
        <v>0</v>
      </c>
    </row>
    <row r="13" spans="1:6" x14ac:dyDescent="0.25">
      <c r="A13" s="3" t="s">
        <v>66</v>
      </c>
      <c r="B13" s="42">
        <f>SUM(B11:B12)</f>
        <v>50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SUM(B16:B16)</f>
        <v>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1</v>
      </c>
      <c r="C23" s="50">
        <f>(B23/$B$26)*100</f>
        <v>20</v>
      </c>
    </row>
    <row r="24" spans="1:3" x14ac:dyDescent="0.25">
      <c r="A24" s="3" t="s">
        <v>69</v>
      </c>
      <c r="B24" s="42">
        <v>4</v>
      </c>
      <c r="C24" s="50">
        <f>(B24/$B$26)*100</f>
        <v>80</v>
      </c>
    </row>
    <row r="25" spans="1:3" x14ac:dyDescent="0.25">
      <c r="A25" s="3" t="s">
        <v>70</v>
      </c>
      <c r="B25" s="42">
        <v>0</v>
      </c>
      <c r="C25" s="50">
        <f>(B25/$B$26)*100</f>
        <v>0</v>
      </c>
    </row>
    <row r="26" spans="1:3" x14ac:dyDescent="0.25">
      <c r="A26" s="3" t="s">
        <v>66</v>
      </c>
      <c r="B26" s="42">
        <f>SUM(B22:B25)</f>
        <v>5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29</v>
      </c>
      <c r="C29" s="50">
        <f>(B29/($B$32-$B$31)*100)</f>
        <v>64.444444444444443</v>
      </c>
    </row>
    <row r="30" spans="1:3" x14ac:dyDescent="0.25">
      <c r="A30" s="3" t="s">
        <v>80</v>
      </c>
      <c r="B30" s="42">
        <v>16</v>
      </c>
      <c r="C30" s="50">
        <f>(B30/($B$32-$B$31)*100)</f>
        <v>35.555555555555557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45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18</v>
      </c>
      <c r="C35" s="50">
        <f>(B35/($B$40-$B$39)*100)</f>
        <v>40</v>
      </c>
    </row>
    <row r="36" spans="1:5" x14ac:dyDescent="0.25">
      <c r="A36" s="3" t="s">
        <v>71</v>
      </c>
      <c r="B36" s="56">
        <v>21</v>
      </c>
      <c r="C36" s="50">
        <f>(B36/($B$40-$B$39)*100)</f>
        <v>46.666666666666664</v>
      </c>
    </row>
    <row r="37" spans="1:5" x14ac:dyDescent="0.25">
      <c r="A37" s="3" t="s">
        <v>72</v>
      </c>
      <c r="B37" s="56">
        <v>5</v>
      </c>
      <c r="C37" s="50">
        <f>(B37/($B$40-$B$39)*100)</f>
        <v>11.111111111111111</v>
      </c>
    </row>
    <row r="38" spans="1:5" x14ac:dyDescent="0.25">
      <c r="A38" s="3" t="s">
        <v>73</v>
      </c>
      <c r="B38" s="56">
        <v>1</v>
      </c>
      <c r="C38" s="50">
        <f>(B38/($B$40-$B$39)*100)</f>
        <v>2.2222222222222223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45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</v>
      </c>
      <c r="C43" s="53">
        <f>B43/$B$48*100</f>
        <v>12</v>
      </c>
    </row>
    <row r="44" spans="1:5" x14ac:dyDescent="0.25">
      <c r="A44" s="51" t="s">
        <v>82</v>
      </c>
      <c r="B44" s="57">
        <v>43</v>
      </c>
      <c r="C44" s="53">
        <f t="shared" ref="C44:C47" si="0">B44/$B$48*100</f>
        <v>86</v>
      </c>
      <c r="D44" s="58"/>
      <c r="E44" s="58"/>
    </row>
    <row r="45" spans="1:5" x14ac:dyDescent="0.25">
      <c r="A45" s="51" t="s">
        <v>83</v>
      </c>
      <c r="B45" s="57">
        <v>0</v>
      </c>
      <c r="C45" s="53">
        <f t="shared" si="0"/>
        <v>0</v>
      </c>
      <c r="D45" s="58"/>
      <c r="E45" s="58"/>
    </row>
    <row r="46" spans="1:5" x14ac:dyDescent="0.25">
      <c r="A46" s="51" t="s">
        <v>84</v>
      </c>
      <c r="B46" s="57">
        <v>1</v>
      </c>
      <c r="C46" s="53">
        <f t="shared" si="0"/>
        <v>2</v>
      </c>
    </row>
    <row r="47" spans="1:5" x14ac:dyDescent="0.25">
      <c r="A47" s="51" t="s">
        <v>90</v>
      </c>
      <c r="B47" s="57">
        <v>0</v>
      </c>
      <c r="C47" s="53">
        <f t="shared" si="0"/>
        <v>0</v>
      </c>
      <c r="D47" s="58"/>
      <c r="E47" s="58"/>
    </row>
    <row r="48" spans="1:5" ht="15" customHeight="1" thickBot="1" x14ac:dyDescent="0.3">
      <c r="A48" s="59" t="s">
        <v>66</v>
      </c>
      <c r="B48" s="60">
        <f>SUM(B43:B47)</f>
        <v>50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.7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ayapaneco,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15</v>
      </c>
      <c r="C5" s="50">
        <f>B5/$B$7*100</f>
        <v>71.428571428571431</v>
      </c>
    </row>
    <row r="6" spans="1:6" x14ac:dyDescent="0.25">
      <c r="A6" s="3" t="s">
        <v>65</v>
      </c>
      <c r="B6" s="42">
        <v>6</v>
      </c>
      <c r="C6" s="50">
        <f>B6/$B$7*100</f>
        <v>28.571428571428569</v>
      </c>
    </row>
    <row r="7" spans="1:6" x14ac:dyDescent="0.25">
      <c r="A7" s="3" t="s">
        <v>77</v>
      </c>
      <c r="B7" s="42">
        <v>21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21</v>
      </c>
      <c r="C11" s="55">
        <f>(B11/($B$13-$B$12))*100</f>
        <v>100</v>
      </c>
    </row>
    <row r="12" spans="1:6" x14ac:dyDescent="0.25">
      <c r="A12" s="51" t="s">
        <v>67</v>
      </c>
      <c r="B12" s="42">
        <v>0</v>
      </c>
      <c r="C12" s="50">
        <v>0</v>
      </c>
    </row>
    <row r="13" spans="1:6" x14ac:dyDescent="0.25">
      <c r="A13" s="3" t="s">
        <v>66</v>
      </c>
      <c r="B13" s="42">
        <f>SUM(B11:B12)</f>
        <v>21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1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1</v>
      </c>
      <c r="C24" s="50">
        <f>(B24/$B$26)*100</f>
        <v>100</v>
      </c>
    </row>
    <row r="25" spans="1:3" x14ac:dyDescent="0.25">
      <c r="A25" s="3" t="s">
        <v>70</v>
      </c>
      <c r="B25" s="42">
        <v>0</v>
      </c>
      <c r="C25" s="50">
        <f>(B25/$B$26)*100</f>
        <v>0</v>
      </c>
    </row>
    <row r="26" spans="1:3" x14ac:dyDescent="0.25">
      <c r="A26" s="3" t="s">
        <v>66</v>
      </c>
      <c r="B26" s="42">
        <f>SUM(B22:B25)</f>
        <v>1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15</v>
      </c>
      <c r="C29" s="50">
        <f>(B29/($B$32-$B$31)*100)</f>
        <v>78.94736842105263</v>
      </c>
    </row>
    <row r="30" spans="1:3" x14ac:dyDescent="0.25">
      <c r="A30" s="3" t="s">
        <v>80</v>
      </c>
      <c r="B30" s="42">
        <v>4</v>
      </c>
      <c r="C30" s="50">
        <f>(B30/($B$32-$B$31)*100)</f>
        <v>21.052631578947366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20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</v>
      </c>
      <c r="C35" s="50">
        <f>(B35/($B$40-$B$39)*100)</f>
        <v>21.052631578947366</v>
      </c>
    </row>
    <row r="36" spans="1:5" x14ac:dyDescent="0.25">
      <c r="A36" s="3" t="s">
        <v>71</v>
      </c>
      <c r="B36" s="56">
        <v>15</v>
      </c>
      <c r="C36" s="50">
        <f>(B36/($B$40-$B$39)*100)</f>
        <v>78.94736842105263</v>
      </c>
    </row>
    <row r="37" spans="1:5" x14ac:dyDescent="0.25">
      <c r="A37" s="3" t="s">
        <v>72</v>
      </c>
      <c r="B37" s="56">
        <v>0</v>
      </c>
      <c r="C37" s="50">
        <f>(B37/($B$40-$B$39)*100)</f>
        <v>0</v>
      </c>
    </row>
    <row r="38" spans="1:5" x14ac:dyDescent="0.25">
      <c r="A38" s="3" t="s">
        <v>73</v>
      </c>
      <c r="B38" s="56">
        <v>0</v>
      </c>
      <c r="C38" s="50">
        <f>(B38/($B$40-$B$39)*100)</f>
        <v>0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20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</v>
      </c>
      <c r="C43" s="53">
        <f>B43/$B$48*100</f>
        <v>33.333333333333329</v>
      </c>
    </row>
    <row r="44" spans="1:5" x14ac:dyDescent="0.25">
      <c r="A44" s="51" t="s">
        <v>82</v>
      </c>
      <c r="B44" s="57">
        <v>13</v>
      </c>
      <c r="C44" s="53">
        <f t="shared" ref="C44:C47" si="0">B44/$B$48*100</f>
        <v>61.904761904761905</v>
      </c>
      <c r="D44" s="58"/>
      <c r="E44" s="58"/>
    </row>
    <row r="45" spans="1:5" x14ac:dyDescent="0.25">
      <c r="A45" s="51" t="s">
        <v>83</v>
      </c>
      <c r="B45" s="57">
        <v>0</v>
      </c>
      <c r="C45" s="53">
        <f t="shared" si="0"/>
        <v>0</v>
      </c>
      <c r="D45" s="58"/>
      <c r="E45" s="58"/>
    </row>
    <row r="46" spans="1:5" x14ac:dyDescent="0.25">
      <c r="A46" s="51" t="s">
        <v>84</v>
      </c>
      <c r="B46" s="57">
        <v>1</v>
      </c>
      <c r="C46" s="53">
        <f t="shared" si="0"/>
        <v>4.7619047619047619</v>
      </c>
    </row>
    <row r="47" spans="1:5" x14ac:dyDescent="0.25">
      <c r="A47" s="51" t="s">
        <v>90</v>
      </c>
      <c r="B47" s="57">
        <v>0</v>
      </c>
      <c r="C47" s="53">
        <f t="shared" si="0"/>
        <v>0</v>
      </c>
      <c r="D47" s="58"/>
      <c r="E47" s="58"/>
    </row>
    <row r="48" spans="1:5" ht="15.75" thickBot="1" x14ac:dyDescent="0.3">
      <c r="A48" s="59" t="s">
        <v>66</v>
      </c>
      <c r="B48" s="60">
        <f>SUM(B43:B47)</f>
        <v>21</v>
      </c>
      <c r="C48" s="61">
        <f>SUM(C43:C47)</f>
        <v>100</v>
      </c>
      <c r="D48" s="58"/>
      <c r="E48" s="58"/>
    </row>
    <row r="49" spans="1:5" ht="25.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otomí,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105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139291</v>
      </c>
      <c r="C5" s="50">
        <f>B5/$B$7*100</f>
        <v>48.356199575076722</v>
      </c>
    </row>
    <row r="6" spans="1:6" x14ac:dyDescent="0.25">
      <c r="A6" s="3" t="s">
        <v>65</v>
      </c>
      <c r="B6" s="42">
        <v>148761</v>
      </c>
      <c r="C6" s="50">
        <f>B6/$B$7*100</f>
        <v>51.643800424923278</v>
      </c>
    </row>
    <row r="7" spans="1:6" x14ac:dyDescent="0.25">
      <c r="A7" s="3" t="s">
        <v>77</v>
      </c>
      <c r="B7" s="42">
        <v>288052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12879</v>
      </c>
      <c r="C10" s="55">
        <f>(B10/($B$13-$B$12))*100</f>
        <v>4.5946052007263463</v>
      </c>
    </row>
    <row r="11" spans="1:6" x14ac:dyDescent="0.25">
      <c r="A11" s="51" t="s">
        <v>75</v>
      </c>
      <c r="B11" s="34">
        <v>267428</v>
      </c>
      <c r="C11" s="55">
        <f>(B11/($B$13-$B$12))*100</f>
        <v>95.405394799273651</v>
      </c>
    </row>
    <row r="12" spans="1:6" x14ac:dyDescent="0.25">
      <c r="A12" s="51" t="s">
        <v>67</v>
      </c>
      <c r="B12" s="42">
        <v>7745</v>
      </c>
      <c r="C12" s="50">
        <v>0</v>
      </c>
    </row>
    <row r="13" spans="1:6" x14ac:dyDescent="0.25">
      <c r="A13" s="3" t="s">
        <v>66</v>
      </c>
      <c r="B13" s="42">
        <f>SUM(B10:B12)</f>
        <v>288052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25889</v>
      </c>
      <c r="C16" s="50">
        <f>(B16/($B$19-$B$18)*100)</f>
        <v>93.861938945689218</v>
      </c>
    </row>
    <row r="17" spans="1:3" x14ac:dyDescent="0.25">
      <c r="A17" s="3" t="s">
        <v>76</v>
      </c>
      <c r="B17" s="34">
        <v>1693</v>
      </c>
      <c r="C17" s="50">
        <f>(B17/($B$19-$B$18)*100)</f>
        <v>6.1380610543107821</v>
      </c>
    </row>
    <row r="18" spans="1:3" x14ac:dyDescent="0.25">
      <c r="A18" s="3" t="s">
        <v>67</v>
      </c>
      <c r="B18" s="42">
        <v>76</v>
      </c>
      <c r="C18" s="50">
        <v>0</v>
      </c>
    </row>
    <row r="19" spans="1:3" x14ac:dyDescent="0.25">
      <c r="A19" s="3" t="s">
        <v>66</v>
      </c>
      <c r="B19" s="42">
        <f>SUM(B16:B18)</f>
        <v>27658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431</v>
      </c>
      <c r="C22" s="50">
        <f>(B22/$B$26)*100</f>
        <v>1.565280552024696</v>
      </c>
    </row>
    <row r="23" spans="1:3" x14ac:dyDescent="0.25">
      <c r="A23" s="3" t="s">
        <v>88</v>
      </c>
      <c r="B23" s="42">
        <v>3024</v>
      </c>
      <c r="C23" s="50">
        <f>(B23/$B$26)*100</f>
        <v>10.982386054112947</v>
      </c>
    </row>
    <row r="24" spans="1:3" x14ac:dyDescent="0.25">
      <c r="A24" s="3" t="s">
        <v>69</v>
      </c>
      <c r="B24" s="42">
        <v>20178</v>
      </c>
      <c r="C24" s="50">
        <f>(B24/$B$26)*100</f>
        <v>73.281278372979841</v>
      </c>
    </row>
    <row r="25" spans="1:3" x14ac:dyDescent="0.25">
      <c r="A25" s="3" t="s">
        <v>70</v>
      </c>
      <c r="B25" s="42">
        <v>3902</v>
      </c>
      <c r="C25" s="50">
        <f>(B25/$B$26)*100</f>
        <v>14.171055020882514</v>
      </c>
    </row>
    <row r="26" spans="1:3" x14ac:dyDescent="0.25">
      <c r="A26" s="3" t="s">
        <v>66</v>
      </c>
      <c r="B26" s="42">
        <f>SUM(B22:B25)</f>
        <v>27535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182974</v>
      </c>
      <c r="C29" s="50">
        <f>(B29/($B$32-$B$31)*100)</f>
        <v>72.16229753232976</v>
      </c>
    </row>
    <row r="30" spans="1:3" x14ac:dyDescent="0.25">
      <c r="A30" s="3" t="s">
        <v>80</v>
      </c>
      <c r="B30" s="42">
        <v>70585</v>
      </c>
      <c r="C30" s="50">
        <f>(B30/($B$32-$B$31)*100)</f>
        <v>27.837702467670244</v>
      </c>
    </row>
    <row r="31" spans="1:3" x14ac:dyDescent="0.25">
      <c r="A31" s="3" t="s">
        <v>67</v>
      </c>
      <c r="B31" s="42">
        <v>1931</v>
      </c>
      <c r="C31" s="50">
        <v>0</v>
      </c>
    </row>
    <row r="32" spans="1:3" x14ac:dyDescent="0.25">
      <c r="A32" s="3" t="s">
        <v>66</v>
      </c>
      <c r="B32" s="42">
        <f>SUM(B29:B31)</f>
        <v>255490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64481</v>
      </c>
      <c r="C35" s="50">
        <f>(B35/($B$40-$B$39)*100)</f>
        <v>25.302939929994196</v>
      </c>
    </row>
    <row r="36" spans="1:5" ht="15.75" customHeight="1" x14ac:dyDescent="0.25">
      <c r="A36" s="3" t="s">
        <v>71</v>
      </c>
      <c r="B36" s="56">
        <v>166281</v>
      </c>
      <c r="C36" s="50">
        <f>(B36/($B$40-$B$39)*100)</f>
        <v>65.250200128710233</v>
      </c>
    </row>
    <row r="37" spans="1:5" x14ac:dyDescent="0.25">
      <c r="A37" s="3" t="s">
        <v>72</v>
      </c>
      <c r="B37" s="56">
        <v>15193</v>
      </c>
      <c r="C37" s="50">
        <f>(B37/($B$40-$B$39)*100)</f>
        <v>5.9618735186551346</v>
      </c>
    </row>
    <row r="38" spans="1:5" x14ac:dyDescent="0.25">
      <c r="A38" s="3" t="s">
        <v>73</v>
      </c>
      <c r="B38" s="56">
        <v>8881</v>
      </c>
      <c r="C38" s="50">
        <f>(B38/($B$40-$B$39)*100)</f>
        <v>3.4849864226404432</v>
      </c>
    </row>
    <row r="39" spans="1:5" x14ac:dyDescent="0.25">
      <c r="A39" s="3" t="s">
        <v>67</v>
      </c>
      <c r="B39" s="56">
        <v>654</v>
      </c>
      <c r="C39" s="50">
        <v>0</v>
      </c>
    </row>
    <row r="40" spans="1:5" x14ac:dyDescent="0.25">
      <c r="A40" s="3" t="s">
        <v>66</v>
      </c>
      <c r="B40" s="56">
        <f>SUM(B35:B39)</f>
        <v>255490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178061</v>
      </c>
      <c r="C43" s="53">
        <f>B43/$B$48*100</f>
        <v>61.815574965631207</v>
      </c>
    </row>
    <row r="44" spans="1:5" x14ac:dyDescent="0.25">
      <c r="A44" s="51" t="s">
        <v>82</v>
      </c>
      <c r="B44" s="57">
        <v>51615</v>
      </c>
      <c r="C44" s="53">
        <f t="shared" ref="C44:C47" si="0">B44/$B$48*100</f>
        <v>17.918639690055961</v>
      </c>
      <c r="D44" s="58"/>
      <c r="E44" s="58"/>
    </row>
    <row r="45" spans="1:5" x14ac:dyDescent="0.25">
      <c r="A45" s="51" t="s">
        <v>83</v>
      </c>
      <c r="B45" s="57">
        <v>15412</v>
      </c>
      <c r="C45" s="53">
        <f t="shared" si="0"/>
        <v>5.3504228403204976</v>
      </c>
      <c r="D45" s="58"/>
      <c r="E45" s="58"/>
    </row>
    <row r="46" spans="1:5" x14ac:dyDescent="0.25">
      <c r="A46" s="51" t="s">
        <v>84</v>
      </c>
      <c r="B46" s="57">
        <v>31371</v>
      </c>
      <c r="C46" s="53">
        <f t="shared" si="0"/>
        <v>10.890741949370252</v>
      </c>
    </row>
    <row r="47" spans="1:5" x14ac:dyDescent="0.25">
      <c r="A47" s="51" t="s">
        <v>90</v>
      </c>
      <c r="B47" s="57">
        <v>11593</v>
      </c>
      <c r="C47" s="53">
        <f t="shared" si="0"/>
        <v>4.0246205546220821</v>
      </c>
      <c r="D47" s="58"/>
      <c r="E47" s="58"/>
    </row>
    <row r="48" spans="1:5" ht="15.75" thickBot="1" x14ac:dyDescent="0.3">
      <c r="A48" s="59" t="s">
        <v>66</v>
      </c>
      <c r="B48" s="60">
        <f>SUM(B43:B47)</f>
        <v>288052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paipai,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115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104</v>
      </c>
      <c r="C5" s="50">
        <f>B5/$B$7*100</f>
        <v>52</v>
      </c>
    </row>
    <row r="6" spans="1:6" x14ac:dyDescent="0.25">
      <c r="A6" s="3" t="s">
        <v>65</v>
      </c>
      <c r="B6" s="42">
        <v>96</v>
      </c>
      <c r="C6" s="50">
        <f>B6/$B$7*100</f>
        <v>48</v>
      </c>
    </row>
    <row r="7" spans="1:6" x14ac:dyDescent="0.25">
      <c r="A7" s="3" t="s">
        <v>77</v>
      </c>
      <c r="B7" s="42">
        <v>200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192</v>
      </c>
      <c r="C11" s="55">
        <f>(B11/($B$13-$B$12))*100</f>
        <v>100</v>
      </c>
    </row>
    <row r="12" spans="1:6" x14ac:dyDescent="0.25">
      <c r="A12" s="51" t="s">
        <v>67</v>
      </c>
      <c r="B12" s="42">
        <v>8</v>
      </c>
      <c r="C12" s="50">
        <v>0</v>
      </c>
    </row>
    <row r="13" spans="1:6" x14ac:dyDescent="0.25">
      <c r="A13" s="3" t="s">
        <v>66</v>
      </c>
      <c r="B13" s="42">
        <f>SUM(B10:B12)</f>
        <v>200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24</v>
      </c>
      <c r="C16" s="50">
        <f>(B16/($B$19-$B$18)*100)</f>
        <v>92.307692307692307</v>
      </c>
    </row>
    <row r="17" spans="1:3" x14ac:dyDescent="0.25">
      <c r="A17" s="3" t="s">
        <v>76</v>
      </c>
      <c r="B17" s="34">
        <v>2</v>
      </c>
      <c r="C17" s="50">
        <f>(B17/($B$19-$B$18)*100)</f>
        <v>7.6923076923076925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26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2</v>
      </c>
      <c r="C23" s="50">
        <f>(B23/$B$26)*100</f>
        <v>7.6923076923076925</v>
      </c>
    </row>
    <row r="24" spans="1:3" x14ac:dyDescent="0.25">
      <c r="A24" s="3" t="s">
        <v>69</v>
      </c>
      <c r="B24" s="42">
        <v>21</v>
      </c>
      <c r="C24" s="50">
        <f>(B24/$B$26)*100</f>
        <v>80.769230769230774</v>
      </c>
    </row>
    <row r="25" spans="1:3" x14ac:dyDescent="0.25">
      <c r="A25" s="3" t="s">
        <v>70</v>
      </c>
      <c r="B25" s="42">
        <v>3</v>
      </c>
      <c r="C25" s="50">
        <f>(B25/$B$26)*100</f>
        <v>11.538461538461538</v>
      </c>
    </row>
    <row r="26" spans="1:3" x14ac:dyDescent="0.25">
      <c r="A26" s="3" t="s">
        <v>66</v>
      </c>
      <c r="B26" s="42">
        <f>SUM(B22:B25)</f>
        <v>26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155</v>
      </c>
      <c r="C29" s="50">
        <f>(B29/($B$32-$B$31)*100)</f>
        <v>90.643274853801174</v>
      </c>
    </row>
    <row r="30" spans="1:3" x14ac:dyDescent="0.25">
      <c r="A30" s="3" t="s">
        <v>80</v>
      </c>
      <c r="B30" s="42">
        <v>16</v>
      </c>
      <c r="C30" s="50">
        <f>(B30/($B$32-$B$31)*100)</f>
        <v>9.3567251461988299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171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21</v>
      </c>
      <c r="C35" s="50">
        <f>(B35/($B$40-$B$39)*100)</f>
        <v>12.280701754385964</v>
      </c>
    </row>
    <row r="36" spans="1:5" x14ac:dyDescent="0.25">
      <c r="A36" s="3" t="s">
        <v>71</v>
      </c>
      <c r="B36" s="56">
        <v>110</v>
      </c>
      <c r="C36" s="50">
        <f>(B36/($B$40-$B$39)*100)</f>
        <v>64.327485380116954</v>
      </c>
    </row>
    <row r="37" spans="1:5" x14ac:dyDescent="0.25">
      <c r="A37" s="3" t="s">
        <v>72</v>
      </c>
      <c r="B37" s="56">
        <v>15</v>
      </c>
      <c r="C37" s="50">
        <f>(B37/($B$40-$B$39)*100)</f>
        <v>8.7719298245614024</v>
      </c>
    </row>
    <row r="38" spans="1:5" x14ac:dyDescent="0.25">
      <c r="A38" s="3" t="s">
        <v>73</v>
      </c>
      <c r="B38" s="56">
        <v>25</v>
      </c>
      <c r="C38" s="50">
        <f>(B38/($B$40-$B$39)*100)</f>
        <v>14.619883040935672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171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123</v>
      </c>
      <c r="C43" s="53">
        <f>B43/$B$48*100</f>
        <v>61.5</v>
      </c>
    </row>
    <row r="44" spans="1:5" x14ac:dyDescent="0.25">
      <c r="A44" s="51" t="s">
        <v>82</v>
      </c>
      <c r="B44" s="57">
        <v>18</v>
      </c>
      <c r="C44" s="53">
        <f t="shared" ref="C44:C47" si="0">B44/$B$48*100</f>
        <v>9</v>
      </c>
      <c r="D44" s="58"/>
      <c r="E44" s="58"/>
    </row>
    <row r="45" spans="1:5" x14ac:dyDescent="0.25">
      <c r="A45" s="51" t="s">
        <v>83</v>
      </c>
      <c r="B45" s="57">
        <v>18</v>
      </c>
      <c r="C45" s="53">
        <f t="shared" si="0"/>
        <v>9</v>
      </c>
      <c r="D45" s="58"/>
      <c r="E45" s="58"/>
    </row>
    <row r="46" spans="1:5" x14ac:dyDescent="0.25">
      <c r="A46" s="51" t="s">
        <v>84</v>
      </c>
      <c r="B46" s="57">
        <v>36</v>
      </c>
      <c r="C46" s="53">
        <f t="shared" si="0"/>
        <v>18</v>
      </c>
    </row>
    <row r="47" spans="1:5" x14ac:dyDescent="0.25">
      <c r="A47" s="51" t="s">
        <v>90</v>
      </c>
      <c r="B47" s="57">
        <v>5</v>
      </c>
      <c r="C47" s="53">
        <f t="shared" si="0"/>
        <v>2.5</v>
      </c>
      <c r="D47" s="58"/>
      <c r="E47" s="58"/>
    </row>
    <row r="48" spans="1:5" ht="15.75" thickBot="1" x14ac:dyDescent="0.3">
      <c r="A48" s="59" t="s">
        <v>66</v>
      </c>
      <c r="B48" s="60">
        <f>SUM(B43:B47)</f>
        <v>200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1.2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orientation="portrait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pame,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56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5799</v>
      </c>
      <c r="C5" s="50">
        <f>B5/$B$7*100</f>
        <v>49.875290272641266</v>
      </c>
    </row>
    <row r="6" spans="1:6" x14ac:dyDescent="0.25">
      <c r="A6" s="3" t="s">
        <v>65</v>
      </c>
      <c r="B6" s="42">
        <v>5828</v>
      </c>
      <c r="C6" s="50">
        <f>B6/$B$7*100</f>
        <v>50.124709727358727</v>
      </c>
    </row>
    <row r="7" spans="1:6" x14ac:dyDescent="0.25">
      <c r="A7" s="3" t="s">
        <v>77</v>
      </c>
      <c r="B7" s="42">
        <v>11627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2592</v>
      </c>
      <c r="C10" s="55">
        <f>(B10/($B$13-$B$12))*100</f>
        <v>22.704975473020323</v>
      </c>
    </row>
    <row r="11" spans="1:6" x14ac:dyDescent="0.25">
      <c r="A11" s="51" t="s">
        <v>75</v>
      </c>
      <c r="B11" s="34">
        <v>8824</v>
      </c>
      <c r="C11" s="55">
        <f>(B11/($B$13-$B$12))*100</f>
        <v>77.295024526979688</v>
      </c>
    </row>
    <row r="12" spans="1:6" x14ac:dyDescent="0.25">
      <c r="A12" s="51" t="s">
        <v>67</v>
      </c>
      <c r="B12" s="42">
        <v>211</v>
      </c>
      <c r="C12" s="50">
        <v>0</v>
      </c>
    </row>
    <row r="13" spans="1:6" x14ac:dyDescent="0.25">
      <c r="A13" s="3" t="s">
        <v>66</v>
      </c>
      <c r="B13" s="42">
        <f>SUM(B10:B12)</f>
        <v>11627</v>
      </c>
      <c r="C13" s="50">
        <f>SUM(C10:C11)</f>
        <v>100.00000000000001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2727</v>
      </c>
      <c r="C16" s="50">
        <f>(B16/($B$19-$B$18)*100)</f>
        <v>90.9</v>
      </c>
    </row>
    <row r="17" spans="1:3" x14ac:dyDescent="0.25">
      <c r="A17" s="3" t="s">
        <v>76</v>
      </c>
      <c r="B17" s="34">
        <v>273</v>
      </c>
      <c r="C17" s="50">
        <f>(B17/($B$19-$B$18)*100)</f>
        <v>9.1</v>
      </c>
    </row>
    <row r="18" spans="1:3" x14ac:dyDescent="0.25">
      <c r="A18" s="3" t="s">
        <v>67</v>
      </c>
      <c r="B18" s="42">
        <v>4</v>
      </c>
      <c r="C18" s="50">
        <v>0</v>
      </c>
    </row>
    <row r="19" spans="1:3" x14ac:dyDescent="0.25">
      <c r="A19" s="3" t="s">
        <v>66</v>
      </c>
      <c r="B19" s="42">
        <f>SUM(B16:B18)</f>
        <v>3004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116</v>
      </c>
      <c r="C22" s="50">
        <f>(B22/$B$26)*100</f>
        <v>3.8692461641094065</v>
      </c>
    </row>
    <row r="23" spans="1:3" x14ac:dyDescent="0.25">
      <c r="A23" s="3" t="s">
        <v>88</v>
      </c>
      <c r="B23" s="42">
        <v>453</v>
      </c>
      <c r="C23" s="50">
        <f>(B23/$B$26)*100</f>
        <v>15.110073382254837</v>
      </c>
    </row>
    <row r="24" spans="1:3" x14ac:dyDescent="0.25">
      <c r="A24" s="3" t="s">
        <v>69</v>
      </c>
      <c r="B24" s="42">
        <v>2170</v>
      </c>
      <c r="C24" s="50">
        <f>(B24/$B$26)*100</f>
        <v>72.381587725150098</v>
      </c>
    </row>
    <row r="25" spans="1:3" x14ac:dyDescent="0.25">
      <c r="A25" s="3" t="s">
        <v>70</v>
      </c>
      <c r="B25" s="42">
        <v>259</v>
      </c>
      <c r="C25" s="50">
        <f>(B25/$B$26)*100</f>
        <v>8.6390927284856573</v>
      </c>
    </row>
    <row r="26" spans="1:3" x14ac:dyDescent="0.25">
      <c r="A26" s="3" t="s">
        <v>66</v>
      </c>
      <c r="B26" s="42">
        <f>SUM(B22:B25)</f>
        <v>2998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4757</v>
      </c>
      <c r="C29" s="50">
        <f>(B29/($B$32-$B$31)*100)</f>
        <v>62.231815803244373</v>
      </c>
    </row>
    <row r="30" spans="1:3" x14ac:dyDescent="0.25">
      <c r="A30" s="3" t="s">
        <v>80</v>
      </c>
      <c r="B30" s="42">
        <v>2887</v>
      </c>
      <c r="C30" s="50">
        <f>(B30/($B$32-$B$31)*100)</f>
        <v>37.768184196755627</v>
      </c>
    </row>
    <row r="31" spans="1:3" x14ac:dyDescent="0.25">
      <c r="A31" s="3" t="s">
        <v>67</v>
      </c>
      <c r="B31" s="42">
        <v>56</v>
      </c>
      <c r="C31" s="50">
        <v>0</v>
      </c>
    </row>
    <row r="32" spans="1:3" x14ac:dyDescent="0.25">
      <c r="A32" s="3" t="s">
        <v>66</v>
      </c>
      <c r="B32" s="42">
        <f>SUM(B29:B31)</f>
        <v>7700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2545</v>
      </c>
      <c r="C35" s="50">
        <f>(B35/($B$40-$B$39)*100)</f>
        <v>33.150970431158008</v>
      </c>
    </row>
    <row r="36" spans="1:5" ht="15.75" customHeight="1" x14ac:dyDescent="0.25">
      <c r="A36" s="3" t="s">
        <v>71</v>
      </c>
      <c r="B36" s="56">
        <v>4724</v>
      </c>
      <c r="C36" s="50">
        <f>(B36/($B$40-$B$39)*100)</f>
        <v>61.534453562589555</v>
      </c>
    </row>
    <row r="37" spans="1:5" x14ac:dyDescent="0.25">
      <c r="A37" s="3" t="s">
        <v>72</v>
      </c>
      <c r="B37" s="56">
        <v>300</v>
      </c>
      <c r="C37" s="50">
        <f>(B37/($B$40-$B$39)*100)</f>
        <v>3.9077764751856194</v>
      </c>
    </row>
    <row r="38" spans="1:5" x14ac:dyDescent="0.25">
      <c r="A38" s="3" t="s">
        <v>73</v>
      </c>
      <c r="B38" s="56">
        <v>108</v>
      </c>
      <c r="C38" s="50">
        <f>(B38/($B$40-$B$39)*100)</f>
        <v>1.4067995310668231</v>
      </c>
    </row>
    <row r="39" spans="1:5" x14ac:dyDescent="0.25">
      <c r="A39" s="3" t="s">
        <v>67</v>
      </c>
      <c r="B39" s="56">
        <v>23</v>
      </c>
      <c r="C39" s="50">
        <v>0</v>
      </c>
    </row>
    <row r="40" spans="1:5" x14ac:dyDescent="0.25">
      <c r="A40" s="3" t="s">
        <v>66</v>
      </c>
      <c r="B40" s="56">
        <f>SUM(B35:B39)</f>
        <v>7700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11218</v>
      </c>
      <c r="C43" s="53">
        <f>B43/$B$48*100</f>
        <v>96.482325621398473</v>
      </c>
    </row>
    <row r="44" spans="1:5" x14ac:dyDescent="0.25">
      <c r="A44" s="51" t="s">
        <v>82</v>
      </c>
      <c r="B44" s="57">
        <v>142</v>
      </c>
      <c r="C44" s="53">
        <f t="shared" ref="C44:C47" si="0">B44/$B$48*100</f>
        <v>1.2212952610303605</v>
      </c>
      <c r="D44" s="58"/>
      <c r="E44" s="58"/>
    </row>
    <row r="45" spans="1:5" x14ac:dyDescent="0.25">
      <c r="A45" s="51" t="s">
        <v>83</v>
      </c>
      <c r="B45" s="57">
        <v>153</v>
      </c>
      <c r="C45" s="53">
        <f t="shared" si="0"/>
        <v>1.3159026404059517</v>
      </c>
      <c r="D45" s="58"/>
      <c r="E45" s="58"/>
    </row>
    <row r="46" spans="1:5" x14ac:dyDescent="0.25">
      <c r="A46" s="51" t="s">
        <v>84</v>
      </c>
      <c r="B46" s="57">
        <v>84</v>
      </c>
      <c r="C46" s="53">
        <f t="shared" si="0"/>
        <v>0.72245635159542443</v>
      </c>
    </row>
    <row r="47" spans="1:5" x14ac:dyDescent="0.25">
      <c r="A47" s="51" t="s">
        <v>90</v>
      </c>
      <c r="B47" s="57">
        <v>30</v>
      </c>
      <c r="C47" s="53">
        <f t="shared" si="0"/>
        <v>0.25802012556979442</v>
      </c>
      <c r="D47" s="58"/>
      <c r="E47" s="58"/>
    </row>
    <row r="48" spans="1:5" ht="15.75" thickBot="1" x14ac:dyDescent="0.3">
      <c r="A48" s="59" t="s">
        <v>66</v>
      </c>
      <c r="B48" s="60">
        <f>SUM(B43:B47)</f>
        <v>11627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pápago,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57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108</v>
      </c>
      <c r="C5" s="50">
        <f>B5/$B$7*100</f>
        <v>67.080745341614914</v>
      </c>
    </row>
    <row r="6" spans="1:6" x14ac:dyDescent="0.25">
      <c r="A6" s="3" t="s">
        <v>65</v>
      </c>
      <c r="B6" s="42">
        <v>53</v>
      </c>
      <c r="C6" s="50">
        <f>B6/$B$7*100</f>
        <v>32.919254658385093</v>
      </c>
    </row>
    <row r="7" spans="1:6" x14ac:dyDescent="0.25">
      <c r="A7" s="3" t="s">
        <v>77</v>
      </c>
      <c r="B7" s="42">
        <v>161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148</v>
      </c>
      <c r="C11" s="55">
        <f>(B11/($B$13-$B$12))*100</f>
        <v>100</v>
      </c>
    </row>
    <row r="12" spans="1:6" x14ac:dyDescent="0.25">
      <c r="A12" s="51" t="s">
        <v>67</v>
      </c>
      <c r="B12" s="42">
        <v>13</v>
      </c>
      <c r="C12" s="50">
        <v>0</v>
      </c>
    </row>
    <row r="13" spans="1:6" x14ac:dyDescent="0.25">
      <c r="A13" s="3" t="s">
        <v>66</v>
      </c>
      <c r="B13" s="42">
        <f>SUM(B10:B12)</f>
        <v>161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5</v>
      </c>
      <c r="C19" s="50">
        <f>SUM(C16:C17)</f>
        <v>100</v>
      </c>
    </row>
    <row r="20" spans="1:3" ht="6.75" customHeight="1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3</v>
      </c>
      <c r="C24" s="50">
        <f>(B24/$B$26)*100</f>
        <v>60</v>
      </c>
    </row>
    <row r="25" spans="1:3" x14ac:dyDescent="0.25">
      <c r="A25" s="3" t="s">
        <v>70</v>
      </c>
      <c r="B25" s="42">
        <v>2</v>
      </c>
      <c r="C25" s="50">
        <f>(B25/$B$26)*100</f>
        <v>40</v>
      </c>
    </row>
    <row r="26" spans="1:3" x14ac:dyDescent="0.25">
      <c r="A26" s="3" t="s">
        <v>66</v>
      </c>
      <c r="B26" s="42">
        <f>SUM(B22:B25)</f>
        <v>5</v>
      </c>
      <c r="C26" s="50">
        <f>SUM(C22:C25)</f>
        <v>100</v>
      </c>
    </row>
    <row r="27" spans="1:3" ht="5.25" customHeight="1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148</v>
      </c>
      <c r="C29" s="50">
        <f>(B29/($B$32-$B$31)*100)</f>
        <v>95.483870967741936</v>
      </c>
    </row>
    <row r="30" spans="1:3" x14ac:dyDescent="0.25">
      <c r="A30" s="3" t="s">
        <v>80</v>
      </c>
      <c r="B30" s="42">
        <v>7</v>
      </c>
      <c r="C30" s="50">
        <f>(B30/($B$32-$B$31)*100)</f>
        <v>4.5161290322580641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156</v>
      </c>
      <c r="C32" s="50">
        <f>SUM(C29:C30)</f>
        <v>100</v>
      </c>
    </row>
    <row r="33" spans="1:5" ht="4.5" customHeight="1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10</v>
      </c>
      <c r="C35" s="50">
        <f>(B35/($B$40-$B$39)*100)</f>
        <v>6.5789473684210522</v>
      </c>
    </row>
    <row r="36" spans="1:5" x14ac:dyDescent="0.25">
      <c r="A36" s="3" t="s">
        <v>71</v>
      </c>
      <c r="B36" s="56">
        <v>91</v>
      </c>
      <c r="C36" s="50">
        <f>(B36/($B$40-$B$39)*100)</f>
        <v>59.868421052631582</v>
      </c>
    </row>
    <row r="37" spans="1:5" x14ac:dyDescent="0.25">
      <c r="A37" s="3" t="s">
        <v>72</v>
      </c>
      <c r="B37" s="56">
        <v>26</v>
      </c>
      <c r="C37" s="50">
        <f>(B37/($B$40-$B$39)*100)</f>
        <v>17.105263157894736</v>
      </c>
    </row>
    <row r="38" spans="1:5" x14ac:dyDescent="0.25">
      <c r="A38" s="3" t="s">
        <v>73</v>
      </c>
      <c r="B38" s="56">
        <v>25</v>
      </c>
      <c r="C38" s="50">
        <f>(B38/($B$40-$B$39)*100)</f>
        <v>16.447368421052634</v>
      </c>
    </row>
    <row r="39" spans="1:5" x14ac:dyDescent="0.25">
      <c r="A39" s="3" t="s">
        <v>67</v>
      </c>
      <c r="B39" s="56">
        <v>4</v>
      </c>
      <c r="C39" s="50">
        <v>0</v>
      </c>
    </row>
    <row r="40" spans="1:5" x14ac:dyDescent="0.25">
      <c r="A40" s="3" t="s">
        <v>66</v>
      </c>
      <c r="B40" s="56">
        <f>SUM(B35:B39)</f>
        <v>156</v>
      </c>
      <c r="C40" s="50">
        <f>SUM(C35:C38)</f>
        <v>100</v>
      </c>
    </row>
    <row r="41" spans="1:5" ht="6" customHeight="1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22</v>
      </c>
      <c r="C43" s="53">
        <f>B43/$B$48*100</f>
        <v>13.664596273291925</v>
      </c>
    </row>
    <row r="44" spans="1:5" x14ac:dyDescent="0.25">
      <c r="A44" s="51" t="s">
        <v>82</v>
      </c>
      <c r="B44" s="57">
        <v>20</v>
      </c>
      <c r="C44" s="53">
        <f t="shared" ref="C44:C47" si="0">B44/$B$48*100</f>
        <v>12.422360248447205</v>
      </c>
      <c r="D44" s="58"/>
      <c r="E44" s="58"/>
    </row>
    <row r="45" spans="1:5" x14ac:dyDescent="0.25">
      <c r="A45" s="51" t="s">
        <v>83</v>
      </c>
      <c r="B45" s="57">
        <v>80</v>
      </c>
      <c r="C45" s="53">
        <f t="shared" si="0"/>
        <v>49.689440993788821</v>
      </c>
      <c r="D45" s="58"/>
      <c r="E45" s="58"/>
    </row>
    <row r="46" spans="1:5" x14ac:dyDescent="0.25">
      <c r="A46" s="51" t="s">
        <v>84</v>
      </c>
      <c r="B46" s="57">
        <v>38</v>
      </c>
      <c r="C46" s="53">
        <f t="shared" si="0"/>
        <v>23.602484472049689</v>
      </c>
    </row>
    <row r="47" spans="1:5" x14ac:dyDescent="0.25">
      <c r="A47" s="51" t="s">
        <v>90</v>
      </c>
      <c r="B47" s="57">
        <v>1</v>
      </c>
      <c r="C47" s="53">
        <f t="shared" si="0"/>
        <v>0.6211180124223602</v>
      </c>
      <c r="D47" s="58"/>
      <c r="E47" s="58"/>
    </row>
    <row r="48" spans="1:5" ht="15.75" thickBot="1" x14ac:dyDescent="0.3">
      <c r="A48" s="59" t="s">
        <v>66</v>
      </c>
      <c r="B48" s="60">
        <f>SUM(B43:B47)</f>
        <v>161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ht="15" customHeight="1" x14ac:dyDescent="0.25">
      <c r="A50" s="62" t="s">
        <v>109</v>
      </c>
      <c r="B50" s="63"/>
      <c r="C50" s="64"/>
      <c r="D50" s="58"/>
      <c r="E50" s="58"/>
    </row>
    <row r="51" spans="1:5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pima,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89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444</v>
      </c>
      <c r="C5" s="50">
        <f>B5/$B$7*100</f>
        <v>51.211072664359861</v>
      </c>
    </row>
    <row r="6" spans="1:6" x14ac:dyDescent="0.25">
      <c r="A6" s="3" t="s">
        <v>65</v>
      </c>
      <c r="B6" s="42">
        <v>423</v>
      </c>
      <c r="C6" s="50">
        <f>B6/$B$7*100</f>
        <v>48.788927335640139</v>
      </c>
    </row>
    <row r="7" spans="1:6" x14ac:dyDescent="0.25">
      <c r="A7" s="3" t="s">
        <v>77</v>
      </c>
      <c r="B7" s="42">
        <v>867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</v>
      </c>
      <c r="C10" s="55">
        <f>(B10/($B$13-$B$12))*100</f>
        <v>0.24968789013732834</v>
      </c>
    </row>
    <row r="11" spans="1:6" x14ac:dyDescent="0.25">
      <c r="A11" s="51" t="s">
        <v>75</v>
      </c>
      <c r="B11" s="34">
        <v>799</v>
      </c>
      <c r="C11" s="55">
        <f>(B11/($B$13-$B$12))*100</f>
        <v>99.750312109862676</v>
      </c>
    </row>
    <row r="12" spans="1:6" x14ac:dyDescent="0.25">
      <c r="A12" s="51" t="s">
        <v>67</v>
      </c>
      <c r="B12" s="42">
        <v>66</v>
      </c>
      <c r="C12" s="50">
        <v>0</v>
      </c>
    </row>
    <row r="13" spans="1:6" x14ac:dyDescent="0.25">
      <c r="A13" s="3" t="s">
        <v>66</v>
      </c>
      <c r="B13" s="42">
        <f>SUM(B10:B12)</f>
        <v>867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110</v>
      </c>
      <c r="C16" s="50">
        <f>(B16/($B$19-$B$18)*100)</f>
        <v>88</v>
      </c>
    </row>
    <row r="17" spans="1:3" x14ac:dyDescent="0.25">
      <c r="A17" s="3" t="s">
        <v>76</v>
      </c>
      <c r="B17" s="34">
        <v>15</v>
      </c>
      <c r="C17" s="50">
        <f>(B17/($B$19-$B$18)*100)</f>
        <v>12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125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</v>
      </c>
      <c r="C22" s="50">
        <f>(B22/$B$26)*100</f>
        <v>2.4</v>
      </c>
    </row>
    <row r="23" spans="1:3" x14ac:dyDescent="0.25">
      <c r="A23" s="3" t="s">
        <v>88</v>
      </c>
      <c r="B23" s="42">
        <v>5</v>
      </c>
      <c r="C23" s="50">
        <f>(B23/$B$26)*100</f>
        <v>4</v>
      </c>
    </row>
    <row r="24" spans="1:3" x14ac:dyDescent="0.25">
      <c r="A24" s="3" t="s">
        <v>69</v>
      </c>
      <c r="B24" s="42">
        <v>102</v>
      </c>
      <c r="C24" s="50">
        <f>(B24/$B$26)*100</f>
        <v>81.599999999999994</v>
      </c>
    </row>
    <row r="25" spans="1:3" x14ac:dyDescent="0.25">
      <c r="A25" s="3" t="s">
        <v>70</v>
      </c>
      <c r="B25" s="42">
        <v>15</v>
      </c>
      <c r="C25" s="50">
        <f>(B25/$B$26)*100</f>
        <v>12</v>
      </c>
    </row>
    <row r="26" spans="1:3" x14ac:dyDescent="0.25">
      <c r="A26" s="3" t="s">
        <v>66</v>
      </c>
      <c r="B26" s="42">
        <f>SUM(B22:B25)</f>
        <v>125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501</v>
      </c>
      <c r="C29" s="50">
        <f>(B29/($B$32-$B$31)*100)</f>
        <v>70.168067226890756</v>
      </c>
    </row>
    <row r="30" spans="1:3" x14ac:dyDescent="0.25">
      <c r="A30" s="3" t="s">
        <v>80</v>
      </c>
      <c r="B30" s="42">
        <v>213</v>
      </c>
      <c r="C30" s="50">
        <f>(B30/($B$32-$B$31)*100)</f>
        <v>29.831932773109244</v>
      </c>
    </row>
    <row r="31" spans="1:3" x14ac:dyDescent="0.25">
      <c r="A31" s="3" t="s">
        <v>67</v>
      </c>
      <c r="B31" s="42">
        <v>1</v>
      </c>
      <c r="C31" s="50">
        <v>0</v>
      </c>
    </row>
    <row r="32" spans="1:3" x14ac:dyDescent="0.25">
      <c r="A32" s="3" t="s">
        <v>66</v>
      </c>
      <c r="B32" s="42">
        <f>SUM(B29:B31)</f>
        <v>715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220</v>
      </c>
      <c r="C35" s="50">
        <f>(B35/($B$40-$B$39)*100)</f>
        <v>30.812324929971989</v>
      </c>
    </row>
    <row r="36" spans="1:5" x14ac:dyDescent="0.25">
      <c r="A36" s="3" t="s">
        <v>71</v>
      </c>
      <c r="B36" s="56">
        <v>451</v>
      </c>
      <c r="C36" s="50">
        <f>(B36/($B$40-$B$39)*100)</f>
        <v>63.165266106442573</v>
      </c>
    </row>
    <row r="37" spans="1:5" x14ac:dyDescent="0.25">
      <c r="A37" s="3" t="s">
        <v>72</v>
      </c>
      <c r="B37" s="56">
        <v>25</v>
      </c>
      <c r="C37" s="50">
        <f>(B37/($B$40-$B$39)*100)</f>
        <v>3.5014005602240896</v>
      </c>
    </row>
    <row r="38" spans="1:5" x14ac:dyDescent="0.25">
      <c r="A38" s="3" t="s">
        <v>73</v>
      </c>
      <c r="B38" s="56">
        <v>18</v>
      </c>
      <c r="C38" s="50">
        <f>(B38/($B$40-$B$39)*100)</f>
        <v>2.5210084033613445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715</v>
      </c>
      <c r="C40" s="50">
        <f>SUM(C35:C38)</f>
        <v>100</v>
      </c>
    </row>
    <row r="41" spans="1:5" ht="6" customHeight="1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712</v>
      </c>
      <c r="C43" s="53">
        <f>B43/$B$48*100</f>
        <v>82.122260668973468</v>
      </c>
    </row>
    <row r="44" spans="1:5" x14ac:dyDescent="0.25">
      <c r="A44" s="51" t="s">
        <v>82</v>
      </c>
      <c r="B44" s="57">
        <v>48</v>
      </c>
      <c r="C44" s="53">
        <f t="shared" ref="C44:C47" si="0">B44/$B$48*100</f>
        <v>5.5363321799307963</v>
      </c>
      <c r="D44" s="58"/>
      <c r="E44" s="58"/>
    </row>
    <row r="45" spans="1:5" x14ac:dyDescent="0.25">
      <c r="A45" s="51" t="s">
        <v>83</v>
      </c>
      <c r="B45" s="57">
        <v>51</v>
      </c>
      <c r="C45" s="53">
        <f t="shared" si="0"/>
        <v>5.8823529411764701</v>
      </c>
      <c r="D45" s="58"/>
      <c r="E45" s="58"/>
    </row>
    <row r="46" spans="1:5" x14ac:dyDescent="0.25">
      <c r="A46" s="51" t="s">
        <v>84</v>
      </c>
      <c r="B46" s="57">
        <v>54</v>
      </c>
      <c r="C46" s="53">
        <f t="shared" si="0"/>
        <v>6.2283737024221448</v>
      </c>
    </row>
    <row r="47" spans="1:5" x14ac:dyDescent="0.25">
      <c r="A47" s="51" t="s">
        <v>90</v>
      </c>
      <c r="B47" s="57">
        <v>2</v>
      </c>
      <c r="C47" s="53">
        <f t="shared" si="0"/>
        <v>0.23068050749711649</v>
      </c>
      <c r="D47" s="58"/>
      <c r="E47" s="58"/>
    </row>
    <row r="48" spans="1:5" ht="15.75" thickBot="1" x14ac:dyDescent="0.3">
      <c r="A48" s="59" t="s">
        <v>66</v>
      </c>
      <c r="B48" s="60">
        <f>SUM(B43:B47)</f>
        <v>867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popoloca,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8898</v>
      </c>
      <c r="C5" s="50">
        <f>B5/$B$7*100</f>
        <v>48.136326751420071</v>
      </c>
    </row>
    <row r="6" spans="1:6" x14ac:dyDescent="0.25">
      <c r="A6" s="3" t="s">
        <v>65</v>
      </c>
      <c r="B6" s="42">
        <v>9587</v>
      </c>
      <c r="C6" s="50">
        <f>B6/$B$7*100</f>
        <v>51.863673248579936</v>
      </c>
    </row>
    <row r="7" spans="1:6" x14ac:dyDescent="0.25">
      <c r="A7" s="3" t="s">
        <v>77</v>
      </c>
      <c r="B7" s="42">
        <v>18485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515</v>
      </c>
      <c r="C10" s="55">
        <f>(B10/($B$13-$B$12))*100</f>
        <v>2.8454610751975249</v>
      </c>
    </row>
    <row r="11" spans="1:6" x14ac:dyDescent="0.25">
      <c r="A11" s="51" t="s">
        <v>75</v>
      </c>
      <c r="B11" s="34">
        <v>17584</v>
      </c>
      <c r="C11" s="55">
        <f>(B11/($B$13-$B$12))*100</f>
        <v>97.15453892480248</v>
      </c>
    </row>
    <row r="12" spans="1:6" x14ac:dyDescent="0.25">
      <c r="A12" s="51" t="s">
        <v>67</v>
      </c>
      <c r="B12" s="42">
        <v>386</v>
      </c>
      <c r="C12" s="50">
        <v>0</v>
      </c>
    </row>
    <row r="13" spans="1:6" x14ac:dyDescent="0.25">
      <c r="A13" s="3" t="s">
        <v>66</v>
      </c>
      <c r="B13" s="42">
        <f>SUM(B10:B12)</f>
        <v>18485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2855</v>
      </c>
      <c r="C16" s="50">
        <f>(B16/($B$19-$B$18)*100)</f>
        <v>89.107365792759055</v>
      </c>
    </row>
    <row r="17" spans="1:3" x14ac:dyDescent="0.25">
      <c r="A17" s="3" t="s">
        <v>76</v>
      </c>
      <c r="B17" s="34">
        <v>349</v>
      </c>
      <c r="C17" s="50">
        <f>(B17/($B$19-$B$18)*100)</f>
        <v>10.892634207240949</v>
      </c>
    </row>
    <row r="18" spans="1:3" x14ac:dyDescent="0.25">
      <c r="A18" s="3" t="s">
        <v>67</v>
      </c>
      <c r="B18" s="42">
        <v>6</v>
      </c>
      <c r="C18" s="50">
        <v>0</v>
      </c>
    </row>
    <row r="19" spans="1:3" x14ac:dyDescent="0.25">
      <c r="A19" s="3" t="s">
        <v>66</v>
      </c>
      <c r="B19" s="42">
        <f>SUM(B16:B18)</f>
        <v>3210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126</v>
      </c>
      <c r="C22" s="50">
        <f>(B22/$B$26)*100</f>
        <v>3.9338120512019978</v>
      </c>
    </row>
    <row r="23" spans="1:3" x14ac:dyDescent="0.25">
      <c r="A23" s="3" t="s">
        <v>88</v>
      </c>
      <c r="B23" s="42">
        <v>435</v>
      </c>
      <c r="C23" s="50">
        <f>(B23/$B$26)*100</f>
        <v>13.581017795816422</v>
      </c>
    </row>
    <row r="24" spans="1:3" x14ac:dyDescent="0.25">
      <c r="A24" s="3" t="s">
        <v>69</v>
      </c>
      <c r="B24" s="42">
        <v>2391</v>
      </c>
      <c r="C24" s="50">
        <f>(B24/$B$26)*100</f>
        <v>74.648766781142683</v>
      </c>
    </row>
    <row r="25" spans="1:3" x14ac:dyDescent="0.25">
      <c r="A25" s="3" t="s">
        <v>70</v>
      </c>
      <c r="B25" s="42">
        <v>251</v>
      </c>
      <c r="C25" s="50">
        <f>(B25/$B$26)*100</f>
        <v>7.8364033718389017</v>
      </c>
    </row>
    <row r="26" spans="1:3" x14ac:dyDescent="0.25">
      <c r="A26" s="3" t="s">
        <v>66</v>
      </c>
      <c r="B26" s="42">
        <f>SUM(B22:B25)</f>
        <v>3203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9792</v>
      </c>
      <c r="C29" s="50">
        <f>(B29/($B$32-$B$31)*100)</f>
        <v>68.446805536138683</v>
      </c>
    </row>
    <row r="30" spans="1:3" x14ac:dyDescent="0.25">
      <c r="A30" s="3" t="s">
        <v>80</v>
      </c>
      <c r="B30" s="42">
        <v>4514</v>
      </c>
      <c r="C30" s="50">
        <f>(B30/($B$32-$B$31)*100)</f>
        <v>31.553194463861317</v>
      </c>
    </row>
    <row r="31" spans="1:3" x14ac:dyDescent="0.25">
      <c r="A31" s="3" t="s">
        <v>67</v>
      </c>
      <c r="B31" s="42">
        <v>162</v>
      </c>
      <c r="C31" s="50">
        <v>0</v>
      </c>
    </row>
    <row r="32" spans="1:3" x14ac:dyDescent="0.25">
      <c r="A32" s="3" t="s">
        <v>66</v>
      </c>
      <c r="B32" s="42">
        <f>SUM(B29:B31)</f>
        <v>14468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4136</v>
      </c>
      <c r="C35" s="50">
        <f>(B35/($B$40-$B$39)*100)</f>
        <v>28.658536585365852</v>
      </c>
    </row>
    <row r="36" spans="1:5" x14ac:dyDescent="0.25">
      <c r="A36" s="3" t="s">
        <v>71</v>
      </c>
      <c r="B36" s="56">
        <v>9279</v>
      </c>
      <c r="C36" s="50">
        <f>(B36/($B$40-$B$39)*100)</f>
        <v>64.294623059866964</v>
      </c>
    </row>
    <row r="37" spans="1:5" x14ac:dyDescent="0.25">
      <c r="A37" s="3" t="s">
        <v>72</v>
      </c>
      <c r="B37" s="56">
        <v>719</v>
      </c>
      <c r="C37" s="50">
        <f>(B37/($B$40-$B$39)*100)</f>
        <v>4.9819844789356988</v>
      </c>
    </row>
    <row r="38" spans="1:5" x14ac:dyDescent="0.25">
      <c r="A38" s="3" t="s">
        <v>73</v>
      </c>
      <c r="B38" s="56">
        <v>298</v>
      </c>
      <c r="C38" s="50">
        <f>(B38/($B$40-$B$39)*100)</f>
        <v>2.0648558758314857</v>
      </c>
    </row>
    <row r="39" spans="1:5" x14ac:dyDescent="0.25">
      <c r="A39" s="3" t="s">
        <v>67</v>
      </c>
      <c r="B39" s="56">
        <v>36</v>
      </c>
      <c r="C39" s="50">
        <v>0</v>
      </c>
    </row>
    <row r="40" spans="1:5" x14ac:dyDescent="0.25">
      <c r="A40" s="3" t="s">
        <v>66</v>
      </c>
      <c r="B40" s="56">
        <f>SUM(B35:B39)</f>
        <v>14468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9371</v>
      </c>
      <c r="C43" s="53">
        <f>B43/$B$48*100</f>
        <v>50.695158236407899</v>
      </c>
    </row>
    <row r="44" spans="1:5" x14ac:dyDescent="0.25">
      <c r="A44" s="51" t="s">
        <v>82</v>
      </c>
      <c r="B44" s="57">
        <v>7395</v>
      </c>
      <c r="C44" s="53">
        <f t="shared" ref="C44:C47" si="0">B44/$B$48*100</f>
        <v>40.005409791723018</v>
      </c>
      <c r="D44" s="58"/>
      <c r="E44" s="58"/>
    </row>
    <row r="45" spans="1:5" x14ac:dyDescent="0.25">
      <c r="A45" s="51" t="s">
        <v>83</v>
      </c>
      <c r="B45" s="57">
        <v>621</v>
      </c>
      <c r="C45" s="53">
        <f t="shared" si="0"/>
        <v>3.3594806599945901</v>
      </c>
      <c r="D45" s="58"/>
      <c r="E45" s="58"/>
    </row>
    <row r="46" spans="1:5" x14ac:dyDescent="0.25">
      <c r="A46" s="51" t="s">
        <v>84</v>
      </c>
      <c r="B46" s="57">
        <v>730</v>
      </c>
      <c r="C46" s="53">
        <f t="shared" si="0"/>
        <v>3.9491479578036248</v>
      </c>
    </row>
    <row r="47" spans="1:5" x14ac:dyDescent="0.25">
      <c r="A47" s="51" t="s">
        <v>90</v>
      </c>
      <c r="B47" s="57">
        <v>368</v>
      </c>
      <c r="C47" s="53">
        <f t="shared" si="0"/>
        <v>1.9908033540708681</v>
      </c>
      <c r="D47" s="58"/>
      <c r="E47" s="58"/>
    </row>
    <row r="48" spans="1:5" ht="15.75" thickBot="1" x14ac:dyDescent="0.3">
      <c r="A48" s="59" t="s">
        <v>66</v>
      </c>
      <c r="B48" s="60">
        <f>SUM(B43:B47)</f>
        <v>18485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42.28515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popoluca de la sierra,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17322</v>
      </c>
      <c r="C5" s="50">
        <f>B5/$B$7*100</f>
        <v>49.420827389443652</v>
      </c>
    </row>
    <row r="6" spans="1:6" x14ac:dyDescent="0.25">
      <c r="A6" s="3" t="s">
        <v>65</v>
      </c>
      <c r="B6" s="42">
        <v>17728</v>
      </c>
      <c r="C6" s="50">
        <f>B6/$B$7*100</f>
        <v>50.579172610556341</v>
      </c>
    </row>
    <row r="7" spans="1:6" x14ac:dyDescent="0.25">
      <c r="A7" s="3" t="s">
        <v>77</v>
      </c>
      <c r="B7" s="42">
        <v>35050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3011</v>
      </c>
      <c r="C10" s="55">
        <f>(B10/($B$13-$B$12))*100</f>
        <v>8.7493461963154537</v>
      </c>
    </row>
    <row r="11" spans="1:6" x14ac:dyDescent="0.25">
      <c r="A11" s="51" t="s">
        <v>75</v>
      </c>
      <c r="B11" s="34">
        <v>31403</v>
      </c>
      <c r="C11" s="55">
        <f>(B11/($B$13-$B$12))*100</f>
        <v>91.250653803684543</v>
      </c>
    </row>
    <row r="12" spans="1:6" x14ac:dyDescent="0.25">
      <c r="A12" s="51" t="s">
        <v>67</v>
      </c>
      <c r="B12" s="42">
        <v>636</v>
      </c>
      <c r="C12" s="50">
        <v>0</v>
      </c>
    </row>
    <row r="13" spans="1:6" x14ac:dyDescent="0.25">
      <c r="A13" s="3" t="s">
        <v>66</v>
      </c>
      <c r="B13" s="42">
        <f>SUM(B10:B12)</f>
        <v>35050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7942</v>
      </c>
      <c r="C16" s="50">
        <f>(B16/($B$19-$B$18)*100)</f>
        <v>91.761987290583477</v>
      </c>
    </row>
    <row r="17" spans="1:4" x14ac:dyDescent="0.25">
      <c r="A17" s="3" t="s">
        <v>76</v>
      </c>
      <c r="B17" s="34">
        <v>713</v>
      </c>
      <c r="C17" s="50">
        <f>(B17/($B$19-$B$18)*100)</f>
        <v>8.2380127094165232</v>
      </c>
    </row>
    <row r="18" spans="1:4" x14ac:dyDescent="0.25">
      <c r="A18" s="3" t="s">
        <v>67</v>
      </c>
      <c r="B18" s="42">
        <v>21</v>
      </c>
      <c r="C18" s="50">
        <v>0</v>
      </c>
    </row>
    <row r="19" spans="1:4" x14ac:dyDescent="0.25">
      <c r="A19" s="3" t="s">
        <v>66</v>
      </c>
      <c r="B19" s="42">
        <f>SUM(B16:B18)</f>
        <v>8676</v>
      </c>
      <c r="C19" s="50">
        <f>SUM(C16:C17)</f>
        <v>100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404</v>
      </c>
      <c r="C22" s="50">
        <f>(B22/$B$26)*100</f>
        <v>4.6721406268069847</v>
      </c>
    </row>
    <row r="23" spans="1:4" x14ac:dyDescent="0.25">
      <c r="A23" s="3" t="s">
        <v>88</v>
      </c>
      <c r="B23" s="42">
        <v>1075</v>
      </c>
      <c r="C23" s="50">
        <f>(B23/$B$26)*100</f>
        <v>12.432057360934429</v>
      </c>
    </row>
    <row r="24" spans="1:4" x14ac:dyDescent="0.25">
      <c r="A24" s="3" t="s">
        <v>69</v>
      </c>
      <c r="B24" s="42">
        <v>6227</v>
      </c>
      <c r="C24" s="50">
        <f>(B24/$B$26)*100</f>
        <v>72.013415057245282</v>
      </c>
    </row>
    <row r="25" spans="1:4" x14ac:dyDescent="0.25">
      <c r="A25" s="3" t="s">
        <v>70</v>
      </c>
      <c r="B25" s="42">
        <v>941</v>
      </c>
      <c r="C25" s="50">
        <f>(B25/$B$26)*100</f>
        <v>10.882386955013299</v>
      </c>
    </row>
    <row r="26" spans="1:4" x14ac:dyDescent="0.25">
      <c r="A26" s="3" t="s">
        <v>66</v>
      </c>
      <c r="B26" s="42">
        <f>SUM(B22:B25)</f>
        <v>8647</v>
      </c>
      <c r="C26" s="50">
        <f>SUM(C22:C25)</f>
        <v>100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14206</v>
      </c>
      <c r="C29" s="50">
        <f>(B29/($B$32-$B$31)*100)</f>
        <v>58.909392494298153</v>
      </c>
    </row>
    <row r="30" spans="1:4" x14ac:dyDescent="0.25">
      <c r="A30" s="3" t="s">
        <v>80</v>
      </c>
      <c r="B30" s="42">
        <v>9909</v>
      </c>
      <c r="C30" s="50">
        <f>(B30/($B$32-$B$31)*100)</f>
        <v>41.09060750570184</v>
      </c>
    </row>
    <row r="31" spans="1:4" x14ac:dyDescent="0.25">
      <c r="A31" s="3" t="s">
        <v>67</v>
      </c>
      <c r="B31" s="42">
        <v>114</v>
      </c>
      <c r="C31" s="50">
        <v>0</v>
      </c>
    </row>
    <row r="32" spans="1:4" x14ac:dyDescent="0.25">
      <c r="A32" s="3" t="s">
        <v>66</v>
      </c>
      <c r="B32" s="42">
        <f>SUM(B29:B31)</f>
        <v>24229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9064</v>
      </c>
      <c r="C35" s="50">
        <f>(B35/($B$40-$B$39)*100)</f>
        <v>37.47002893757751</v>
      </c>
    </row>
    <row r="36" spans="1:5" x14ac:dyDescent="0.25">
      <c r="A36" s="3" t="s">
        <v>71</v>
      </c>
      <c r="B36" s="56">
        <v>12951</v>
      </c>
      <c r="C36" s="50">
        <f>(B36/($B$40-$B$39)*100)</f>
        <v>53.538652335675899</v>
      </c>
    </row>
    <row r="37" spans="1:5" x14ac:dyDescent="0.25">
      <c r="A37" s="3" t="s">
        <v>72</v>
      </c>
      <c r="B37" s="56">
        <v>1915</v>
      </c>
      <c r="C37" s="50">
        <f>(B37/($B$40-$B$39)*100)</f>
        <v>7.9164944191814799</v>
      </c>
    </row>
    <row r="38" spans="1:5" x14ac:dyDescent="0.25">
      <c r="A38" s="3" t="s">
        <v>73</v>
      </c>
      <c r="B38" s="56">
        <v>260</v>
      </c>
      <c r="C38" s="50">
        <f>(B38/($B$40-$B$39)*100)</f>
        <v>1.0748243075651096</v>
      </c>
    </row>
    <row r="39" spans="1:5" x14ac:dyDescent="0.25">
      <c r="A39" s="3" t="s">
        <v>67</v>
      </c>
      <c r="B39" s="56">
        <v>39</v>
      </c>
      <c r="C39" s="50">
        <v>0</v>
      </c>
    </row>
    <row r="40" spans="1:5" x14ac:dyDescent="0.25">
      <c r="A40" s="3" t="s">
        <v>66</v>
      </c>
      <c r="B40" s="56">
        <f>SUM(B35:B39)</f>
        <v>24229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18945</v>
      </c>
      <c r="C43" s="53">
        <f>B43/$B$48*100</f>
        <v>54.051355206847362</v>
      </c>
    </row>
    <row r="44" spans="1:5" x14ac:dyDescent="0.25">
      <c r="A44" s="51" t="s">
        <v>82</v>
      </c>
      <c r="B44" s="57">
        <v>16088</v>
      </c>
      <c r="C44" s="53">
        <f t="shared" ref="C44:C47" si="0">B44/$B$48*100</f>
        <v>45.900142653352354</v>
      </c>
      <c r="D44" s="58"/>
      <c r="E44" s="58"/>
    </row>
    <row r="45" spans="1:5" x14ac:dyDescent="0.25">
      <c r="A45" s="51" t="s">
        <v>83</v>
      </c>
      <c r="B45" s="57">
        <v>16</v>
      </c>
      <c r="C45" s="53">
        <f t="shared" si="0"/>
        <v>4.5649072753209702E-2</v>
      </c>
      <c r="D45" s="58"/>
      <c r="E45" s="58"/>
    </row>
    <row r="46" spans="1:5" x14ac:dyDescent="0.25">
      <c r="A46" s="51" t="s">
        <v>84</v>
      </c>
      <c r="B46" s="57">
        <v>1</v>
      </c>
      <c r="C46" s="53">
        <f t="shared" si="0"/>
        <v>2.8530670470756064E-3</v>
      </c>
    </row>
    <row r="47" spans="1:5" x14ac:dyDescent="0.25">
      <c r="A47" s="51" t="s">
        <v>90</v>
      </c>
      <c r="B47" s="57">
        <v>0</v>
      </c>
      <c r="C47" s="53">
        <f t="shared" si="0"/>
        <v>0</v>
      </c>
      <c r="D47" s="58"/>
      <c r="E47" s="58"/>
    </row>
    <row r="48" spans="1:5" ht="15.75" thickBot="1" x14ac:dyDescent="0.3">
      <c r="A48" s="59" t="s">
        <v>66</v>
      </c>
      <c r="B48" s="60">
        <f>SUM(B43:B47)</f>
        <v>35050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8.7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qato'k,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73</v>
      </c>
      <c r="C5" s="50">
        <f>B5/$B$7*100</f>
        <v>68.867924528301884</v>
      </c>
    </row>
    <row r="6" spans="1:6" x14ac:dyDescent="0.25">
      <c r="A6" s="3" t="s">
        <v>65</v>
      </c>
      <c r="B6" s="42">
        <v>33</v>
      </c>
      <c r="C6" s="50">
        <f>B6/$B$7*100</f>
        <v>31.132075471698112</v>
      </c>
    </row>
    <row r="7" spans="1:6" x14ac:dyDescent="0.25">
      <c r="A7" s="3" t="s">
        <v>77</v>
      </c>
      <c r="B7" s="42">
        <v>106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85</v>
      </c>
      <c r="C11" s="55">
        <f>(B11/($B$13-$B$12))*100</f>
        <v>100</v>
      </c>
    </row>
    <row r="12" spans="1:6" x14ac:dyDescent="0.25">
      <c r="A12" s="51" t="s">
        <v>67</v>
      </c>
      <c r="B12" s="42">
        <v>21</v>
      </c>
      <c r="C12" s="50">
        <v>0</v>
      </c>
    </row>
    <row r="13" spans="1:6" x14ac:dyDescent="0.25">
      <c r="A13" s="3" t="s">
        <v>66</v>
      </c>
      <c r="B13" s="42">
        <f>SUM(B11:B12)</f>
        <v>106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0</v>
      </c>
      <c r="C16" s="50" t="e">
        <f>(B16/($B$19-$B$18)*100)</f>
        <v>#DIV/0!</v>
      </c>
    </row>
    <row r="17" spans="1:3" x14ac:dyDescent="0.25">
      <c r="A17" s="3" t="s">
        <v>76</v>
      </c>
      <c r="B17" s="34">
        <v>0</v>
      </c>
      <c r="C17" s="50" t="e">
        <f>(B17/($B$19-$B$18)*100)</f>
        <v>#DIV/0!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0</v>
      </c>
      <c r="C19" s="50" t="e">
        <f>SUM(C16:C17)</f>
        <v>#DIV/0!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 t="e">
        <f>(B22/$B$26)*100</f>
        <v>#DIV/0!</v>
      </c>
    </row>
    <row r="23" spans="1:3" x14ac:dyDescent="0.25">
      <c r="A23" s="3" t="s">
        <v>88</v>
      </c>
      <c r="B23" s="42">
        <v>0</v>
      </c>
      <c r="C23" s="50" t="e">
        <f>(B23/$B$26)*100</f>
        <v>#DIV/0!</v>
      </c>
    </row>
    <row r="24" spans="1:3" x14ac:dyDescent="0.25">
      <c r="A24" s="3" t="s">
        <v>69</v>
      </c>
      <c r="B24" s="42">
        <v>0</v>
      </c>
      <c r="C24" s="50" t="e">
        <f>(B24/$B$26)*100</f>
        <v>#DIV/0!</v>
      </c>
    </row>
    <row r="25" spans="1:3" x14ac:dyDescent="0.25">
      <c r="A25" s="3" t="s">
        <v>70</v>
      </c>
      <c r="B25" s="42">
        <v>0</v>
      </c>
      <c r="C25" s="50" t="e">
        <f>(B25/$B$26)*100</f>
        <v>#DIV/0!</v>
      </c>
    </row>
    <row r="26" spans="1:3" x14ac:dyDescent="0.25">
      <c r="A26" s="3" t="s">
        <v>66</v>
      </c>
      <c r="B26" s="42">
        <v>0</v>
      </c>
      <c r="C26" s="50" t="e">
        <f>SUM(C22:C25)</f>
        <v>#DIV/0!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68</v>
      </c>
      <c r="C29" s="50">
        <f>(B29/($B$32-$B$31)*100)</f>
        <v>64.15094339622641</v>
      </c>
    </row>
    <row r="30" spans="1:3" x14ac:dyDescent="0.25">
      <c r="A30" s="3" t="s">
        <v>80</v>
      </c>
      <c r="B30" s="42">
        <v>38</v>
      </c>
      <c r="C30" s="50">
        <f>(B30/($B$32-$B$31)*100)</f>
        <v>35.849056603773583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106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49</v>
      </c>
      <c r="C35" s="50">
        <f>(B35/($B$40-$B$39)*100)</f>
        <v>46.226415094339622</v>
      </c>
    </row>
    <row r="36" spans="1:5" x14ac:dyDescent="0.25">
      <c r="A36" s="3" t="s">
        <v>71</v>
      </c>
      <c r="B36" s="56">
        <v>42</v>
      </c>
      <c r="C36" s="50">
        <f>(B36/($B$40-$B$39)*100)</f>
        <v>39.622641509433961</v>
      </c>
    </row>
    <row r="37" spans="1:5" x14ac:dyDescent="0.25">
      <c r="A37" s="3" t="s">
        <v>72</v>
      </c>
      <c r="B37" s="56">
        <v>4</v>
      </c>
      <c r="C37" s="50">
        <f>(B37/($B$40-$B$39)*100)</f>
        <v>3.7735849056603774</v>
      </c>
    </row>
    <row r="38" spans="1:5" x14ac:dyDescent="0.25">
      <c r="A38" s="3" t="s">
        <v>73</v>
      </c>
      <c r="B38" s="56">
        <v>11</v>
      </c>
      <c r="C38" s="50">
        <f>(B38/($B$40-$B$39)*100)</f>
        <v>10.377358490566039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106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20</v>
      </c>
      <c r="C43" s="53">
        <f>B43/$B$48*100</f>
        <v>18.867924528301888</v>
      </c>
    </row>
    <row r="44" spans="1:5" x14ac:dyDescent="0.25">
      <c r="A44" s="51" t="s">
        <v>82</v>
      </c>
      <c r="B44" s="57">
        <v>2</v>
      </c>
      <c r="C44" s="53">
        <f t="shared" ref="C44:C47" si="0">B44/$B$48*100</f>
        <v>1.8867924528301887</v>
      </c>
      <c r="D44" s="58"/>
      <c r="E44" s="58"/>
    </row>
    <row r="45" spans="1:5" x14ac:dyDescent="0.25">
      <c r="A45" s="51" t="s">
        <v>83</v>
      </c>
      <c r="B45" s="57">
        <v>71</v>
      </c>
      <c r="C45" s="53">
        <f t="shared" si="0"/>
        <v>66.981132075471692</v>
      </c>
      <c r="D45" s="58"/>
      <c r="E45" s="58"/>
    </row>
    <row r="46" spans="1:5" x14ac:dyDescent="0.25">
      <c r="A46" s="51" t="s">
        <v>84</v>
      </c>
      <c r="B46" s="57">
        <v>8</v>
      </c>
      <c r="C46" s="53">
        <f t="shared" si="0"/>
        <v>7.5471698113207548</v>
      </c>
    </row>
    <row r="47" spans="1:5" x14ac:dyDescent="0.25">
      <c r="A47" s="51" t="s">
        <v>90</v>
      </c>
      <c r="B47" s="57">
        <v>5</v>
      </c>
      <c r="C47" s="53">
        <f t="shared" si="0"/>
        <v>4.716981132075472</v>
      </c>
      <c r="D47" s="58"/>
      <c r="E47" s="58"/>
    </row>
    <row r="48" spans="1:5" ht="15.75" thickBot="1" x14ac:dyDescent="0.3">
      <c r="A48" s="59" t="s">
        <v>66</v>
      </c>
      <c r="B48" s="60">
        <f>SUM(B43:B47)</f>
        <v>106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Q'anjob'al,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4752</v>
      </c>
      <c r="C5" s="50">
        <f>B5/$B$7*100</f>
        <v>49.371428571428574</v>
      </c>
    </row>
    <row r="6" spans="1:6" x14ac:dyDescent="0.25">
      <c r="A6" s="3" t="s">
        <v>65</v>
      </c>
      <c r="B6" s="42">
        <v>4873</v>
      </c>
      <c r="C6" s="50">
        <f>B6/$B$7*100</f>
        <v>50.628571428571433</v>
      </c>
    </row>
    <row r="7" spans="1:6" x14ac:dyDescent="0.25">
      <c r="A7" s="3" t="s">
        <v>77</v>
      </c>
      <c r="B7" s="42">
        <v>9625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383</v>
      </c>
      <c r="C10" s="55">
        <f>(B10/($B$13-$B$12))*100</f>
        <v>4.0688409646233925</v>
      </c>
    </row>
    <row r="11" spans="1:6" x14ac:dyDescent="0.25">
      <c r="A11" s="51" t="s">
        <v>75</v>
      </c>
      <c r="B11" s="34">
        <v>9030</v>
      </c>
      <c r="C11" s="55">
        <f>(B11/($B$13-$B$12))*100</f>
        <v>95.931159035376609</v>
      </c>
    </row>
    <row r="12" spans="1:6" x14ac:dyDescent="0.25">
      <c r="A12" s="51" t="s">
        <v>67</v>
      </c>
      <c r="B12" s="42">
        <v>212</v>
      </c>
      <c r="C12" s="50">
        <v>0</v>
      </c>
    </row>
    <row r="13" spans="1:6" x14ac:dyDescent="0.25">
      <c r="A13" s="3" t="s">
        <v>66</v>
      </c>
      <c r="B13" s="42">
        <f>SUM(B10:B12)</f>
        <v>9625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1815</v>
      </c>
      <c r="C16" s="50">
        <f>(B16/($B$19-$B$18)*100)</f>
        <v>84.418604651162781</v>
      </c>
    </row>
    <row r="17" spans="1:3" x14ac:dyDescent="0.25">
      <c r="A17" s="3" t="s">
        <v>76</v>
      </c>
      <c r="B17" s="34">
        <v>335</v>
      </c>
      <c r="C17" s="50">
        <f>(B17/($B$19-$B$18)*100)</f>
        <v>15.58139534883721</v>
      </c>
    </row>
    <row r="18" spans="1:3" x14ac:dyDescent="0.25">
      <c r="A18" s="3" t="s">
        <v>67</v>
      </c>
      <c r="B18" s="42">
        <v>3</v>
      </c>
      <c r="C18" s="50">
        <v>0</v>
      </c>
    </row>
    <row r="19" spans="1:3" x14ac:dyDescent="0.25">
      <c r="A19" s="3" t="s">
        <v>66</v>
      </c>
      <c r="B19" s="42">
        <f>SUM(B16:B18)</f>
        <v>2153</v>
      </c>
      <c r="C19" s="50">
        <f>SUM(C16:C17)</f>
        <v>99.999999999999986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154</v>
      </c>
      <c r="C22" s="50">
        <f>(B22/$B$26)*100</f>
        <v>7.1694599627560516</v>
      </c>
    </row>
    <row r="23" spans="1:3" x14ac:dyDescent="0.25">
      <c r="A23" s="3" t="s">
        <v>88</v>
      </c>
      <c r="B23" s="42">
        <v>287</v>
      </c>
      <c r="C23" s="50">
        <f>(B23/$B$26)*100</f>
        <v>13.361266294227189</v>
      </c>
    </row>
    <row r="24" spans="1:3" x14ac:dyDescent="0.25">
      <c r="A24" s="3" t="s">
        <v>69</v>
      </c>
      <c r="B24" s="42">
        <v>1574</v>
      </c>
      <c r="C24" s="50">
        <f>(B24/$B$26)*100</f>
        <v>73.277467411545629</v>
      </c>
    </row>
    <row r="25" spans="1:3" x14ac:dyDescent="0.25">
      <c r="A25" s="3" t="s">
        <v>70</v>
      </c>
      <c r="B25" s="42">
        <v>133</v>
      </c>
      <c r="C25" s="50">
        <f>(B25/$B$26)*100</f>
        <v>6.1918063314711356</v>
      </c>
    </row>
    <row r="26" spans="1:3" x14ac:dyDescent="0.25">
      <c r="A26" s="3" t="s">
        <v>66</v>
      </c>
      <c r="B26" s="42">
        <f>SUM(B22:B25)</f>
        <v>2148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4644</v>
      </c>
      <c r="C29" s="50">
        <f>(B29/($B$32-$B$31)*100)</f>
        <v>66.485325697924125</v>
      </c>
    </row>
    <row r="30" spans="1:3" x14ac:dyDescent="0.25">
      <c r="A30" s="3" t="s">
        <v>80</v>
      </c>
      <c r="B30" s="42">
        <v>2341</v>
      </c>
      <c r="C30" s="50">
        <f>(B30/($B$32-$B$31)*100)</f>
        <v>33.514674302075875</v>
      </c>
    </row>
    <row r="31" spans="1:3" x14ac:dyDescent="0.25">
      <c r="A31" s="3" t="s">
        <v>67</v>
      </c>
      <c r="B31" s="42">
        <v>24</v>
      </c>
      <c r="C31" s="50">
        <v>0</v>
      </c>
    </row>
    <row r="32" spans="1:3" x14ac:dyDescent="0.25">
      <c r="A32" s="3" t="s">
        <v>66</v>
      </c>
      <c r="B32" s="42">
        <f>SUM(B29:B31)</f>
        <v>7009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2340</v>
      </c>
      <c r="C35" s="50">
        <f>(B35/($B$40-$B$39)*100)</f>
        <v>33.423796600485645</v>
      </c>
    </row>
    <row r="36" spans="1:5" x14ac:dyDescent="0.25">
      <c r="A36" s="3" t="s">
        <v>71</v>
      </c>
      <c r="B36" s="56">
        <v>4406</v>
      </c>
      <c r="C36" s="50">
        <f>(B36/($B$40-$B$39)*100)</f>
        <v>62.933866590487078</v>
      </c>
    </row>
    <row r="37" spans="1:5" x14ac:dyDescent="0.25">
      <c r="A37" s="3" t="s">
        <v>72</v>
      </c>
      <c r="B37" s="56">
        <v>230</v>
      </c>
      <c r="C37" s="50">
        <f>(B37/($B$40-$B$39)*100)</f>
        <v>3.2852449650049991</v>
      </c>
    </row>
    <row r="38" spans="1:5" ht="14.25" customHeight="1" x14ac:dyDescent="0.25">
      <c r="A38" s="3" t="s">
        <v>73</v>
      </c>
      <c r="B38" s="56">
        <v>25</v>
      </c>
      <c r="C38" s="50">
        <f>(B38/($B$40-$B$39)*100)</f>
        <v>0.35709184402228256</v>
      </c>
    </row>
    <row r="39" spans="1:5" x14ac:dyDescent="0.25">
      <c r="A39" s="3" t="s">
        <v>67</v>
      </c>
      <c r="B39" s="56">
        <v>8</v>
      </c>
      <c r="C39" s="50">
        <v>0</v>
      </c>
    </row>
    <row r="40" spans="1:5" x14ac:dyDescent="0.25">
      <c r="A40" s="3" t="s">
        <v>66</v>
      </c>
      <c r="B40" s="56">
        <f>SUM(B35:B39)</f>
        <v>7009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7996</v>
      </c>
      <c r="C43" s="53">
        <f>B43/$B$48*100</f>
        <v>83.07532467532468</v>
      </c>
    </row>
    <row r="44" spans="1:5" x14ac:dyDescent="0.25">
      <c r="A44" s="51" t="s">
        <v>82</v>
      </c>
      <c r="B44" s="57">
        <v>1128</v>
      </c>
      <c r="C44" s="53">
        <f t="shared" ref="C44:C47" si="0">B44/$B$48*100</f>
        <v>11.71948051948052</v>
      </c>
      <c r="D44" s="58"/>
      <c r="E44" s="58"/>
    </row>
    <row r="45" spans="1:5" x14ac:dyDescent="0.25">
      <c r="A45" s="51" t="s">
        <v>83</v>
      </c>
      <c r="B45" s="57">
        <v>170</v>
      </c>
      <c r="C45" s="53">
        <f t="shared" si="0"/>
        <v>1.7662337662337664</v>
      </c>
      <c r="D45" s="58"/>
      <c r="E45" s="58"/>
    </row>
    <row r="46" spans="1:5" x14ac:dyDescent="0.25">
      <c r="A46" s="51" t="s">
        <v>84</v>
      </c>
      <c r="B46" s="57">
        <v>315</v>
      </c>
      <c r="C46" s="53">
        <f t="shared" si="0"/>
        <v>3.2727272727272729</v>
      </c>
    </row>
    <row r="47" spans="1:5" x14ac:dyDescent="0.25">
      <c r="A47" s="51" t="s">
        <v>90</v>
      </c>
      <c r="B47" s="57">
        <v>16</v>
      </c>
      <c r="C47" s="53">
        <f t="shared" si="0"/>
        <v>0.16623376623376623</v>
      </c>
      <c r="D47" s="58"/>
      <c r="E47" s="58"/>
    </row>
    <row r="48" spans="1:5" ht="15.75" thickBot="1" x14ac:dyDescent="0.3">
      <c r="A48" s="59" t="s">
        <v>66</v>
      </c>
      <c r="B48" s="60">
        <f>SUM(B43:B47)</f>
        <v>9625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Q'eqchi',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21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651</v>
      </c>
      <c r="C5" s="50">
        <f>B5/$B$7*100</f>
        <v>50.899139953088344</v>
      </c>
    </row>
    <row r="6" spans="1:6" x14ac:dyDescent="0.25">
      <c r="A6" s="3" t="s">
        <v>65</v>
      </c>
      <c r="B6" s="42">
        <v>628</v>
      </c>
      <c r="C6" s="50">
        <f>B6/$B$7*100</f>
        <v>49.100860046911649</v>
      </c>
    </row>
    <row r="7" spans="1:6" x14ac:dyDescent="0.25">
      <c r="A7" s="3" t="s">
        <v>77</v>
      </c>
      <c r="B7" s="42">
        <v>1279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21</v>
      </c>
      <c r="C10" s="55">
        <f>(B10/($B$13-$B$12))*100</f>
        <v>1.6853932584269662</v>
      </c>
    </row>
    <row r="11" spans="1:6" x14ac:dyDescent="0.25">
      <c r="A11" s="51" t="s">
        <v>75</v>
      </c>
      <c r="B11" s="34">
        <v>1225</v>
      </c>
      <c r="C11" s="55">
        <f>(B11/($B$13-$B$12))*100</f>
        <v>98.31460674157303</v>
      </c>
    </row>
    <row r="12" spans="1:6" x14ac:dyDescent="0.25">
      <c r="A12" s="51" t="s">
        <v>67</v>
      </c>
      <c r="B12" s="42">
        <v>33</v>
      </c>
      <c r="C12" s="50">
        <v>0</v>
      </c>
    </row>
    <row r="13" spans="1:6" x14ac:dyDescent="0.25">
      <c r="A13" s="3" t="s">
        <v>66</v>
      </c>
      <c r="B13" s="42">
        <f>SUM(B10:B12)</f>
        <v>1279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218</v>
      </c>
      <c r="C16" s="50">
        <f>(B16/($B$19-$B$18)*100)</f>
        <v>83.206106870229007</v>
      </c>
    </row>
    <row r="17" spans="1:3" x14ac:dyDescent="0.25">
      <c r="A17" s="3" t="s">
        <v>76</v>
      </c>
      <c r="B17" s="34">
        <v>44</v>
      </c>
      <c r="C17" s="50">
        <f>(B17/($B$19-$B$18)*100)</f>
        <v>16.793893129770993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262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19</v>
      </c>
      <c r="C22" s="50">
        <f>(B22/$B$26)*100</f>
        <v>7.3076923076923084</v>
      </c>
    </row>
    <row r="23" spans="1:3" x14ac:dyDescent="0.25">
      <c r="A23" s="3" t="s">
        <v>88</v>
      </c>
      <c r="B23" s="42">
        <v>30</v>
      </c>
      <c r="C23" s="50">
        <f>(B23/$B$26)*100</f>
        <v>11.538461538461538</v>
      </c>
    </row>
    <row r="24" spans="1:3" x14ac:dyDescent="0.25">
      <c r="A24" s="3" t="s">
        <v>69</v>
      </c>
      <c r="B24" s="42">
        <v>193</v>
      </c>
      <c r="C24" s="50">
        <f>(B24/$B$26)*100</f>
        <v>74.230769230769226</v>
      </c>
    </row>
    <row r="25" spans="1:3" x14ac:dyDescent="0.25">
      <c r="A25" s="3" t="s">
        <v>70</v>
      </c>
      <c r="B25" s="42">
        <v>18</v>
      </c>
      <c r="C25" s="50">
        <f>(B25/$B$26)*100</f>
        <v>6.9230769230769234</v>
      </c>
    </row>
    <row r="26" spans="1:3" x14ac:dyDescent="0.25">
      <c r="A26" s="3" t="s">
        <v>66</v>
      </c>
      <c r="B26" s="42">
        <f>SUM(B22:B25)</f>
        <v>260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679</v>
      </c>
      <c r="C29" s="50">
        <f>(B29/($B$32-$B$31)*100)</f>
        <v>71.473684210526315</v>
      </c>
    </row>
    <row r="30" spans="1:3" x14ac:dyDescent="0.25">
      <c r="A30" s="3" t="s">
        <v>80</v>
      </c>
      <c r="B30" s="42">
        <v>271</v>
      </c>
      <c r="C30" s="50">
        <f>(B30/($B$32-$B$31)*100)</f>
        <v>28.526315789473681</v>
      </c>
    </row>
    <row r="31" spans="1:3" x14ac:dyDescent="0.25">
      <c r="A31" s="3" t="s">
        <v>67</v>
      </c>
      <c r="B31" s="42">
        <v>11</v>
      </c>
      <c r="C31" s="50">
        <v>0</v>
      </c>
    </row>
    <row r="32" spans="1:3" x14ac:dyDescent="0.25">
      <c r="A32" s="3" t="s">
        <v>66</v>
      </c>
      <c r="B32" s="42">
        <f>SUM(B29:B31)</f>
        <v>961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291</v>
      </c>
      <c r="C35" s="50">
        <f>(B35/($B$40-$B$39)*100)</f>
        <v>30.375782881002088</v>
      </c>
    </row>
    <row r="36" spans="1:5" x14ac:dyDescent="0.25">
      <c r="A36" s="3" t="s">
        <v>71</v>
      </c>
      <c r="B36" s="56">
        <v>618</v>
      </c>
      <c r="C36" s="50">
        <f>(B36/($B$40-$B$39)*100)</f>
        <v>64.509394572025045</v>
      </c>
    </row>
    <row r="37" spans="1:5" x14ac:dyDescent="0.25">
      <c r="A37" s="3" t="s">
        <v>72</v>
      </c>
      <c r="B37" s="56">
        <v>27</v>
      </c>
      <c r="C37" s="50">
        <f>(B37/($B$40-$B$39)*100)</f>
        <v>2.8183716075156577</v>
      </c>
    </row>
    <row r="38" spans="1:5" x14ac:dyDescent="0.25">
      <c r="A38" s="3" t="s">
        <v>73</v>
      </c>
      <c r="B38" s="56">
        <v>22</v>
      </c>
      <c r="C38" s="50">
        <f>(B38/($B$40-$B$39)*100)</f>
        <v>2.2964509394572024</v>
      </c>
    </row>
    <row r="39" spans="1:5" x14ac:dyDescent="0.25">
      <c r="A39" s="3" t="s">
        <v>67</v>
      </c>
      <c r="B39" s="56">
        <v>3</v>
      </c>
      <c r="C39" s="50">
        <v>0</v>
      </c>
    </row>
    <row r="40" spans="1:5" x14ac:dyDescent="0.25">
      <c r="A40" s="3" t="s">
        <v>66</v>
      </c>
      <c r="B40" s="56">
        <f>SUM(B35:B39)</f>
        <v>961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1055</v>
      </c>
      <c r="C43" s="53">
        <f>B43/$B$48*100</f>
        <v>82.486317435496488</v>
      </c>
    </row>
    <row r="44" spans="1:5" x14ac:dyDescent="0.25">
      <c r="A44" s="51" t="s">
        <v>82</v>
      </c>
      <c r="B44" s="57">
        <v>157</v>
      </c>
      <c r="C44" s="53">
        <f t="shared" ref="C44:C47" si="0">B44/$B$48*100</f>
        <v>12.275215011727912</v>
      </c>
      <c r="D44" s="58"/>
      <c r="E44" s="58"/>
    </row>
    <row r="45" spans="1:5" x14ac:dyDescent="0.25">
      <c r="A45" s="51" t="s">
        <v>83</v>
      </c>
      <c r="B45" s="57">
        <v>3</v>
      </c>
      <c r="C45" s="53">
        <f t="shared" si="0"/>
        <v>0.23455824863174357</v>
      </c>
      <c r="D45" s="58"/>
      <c r="E45" s="58"/>
    </row>
    <row r="46" spans="1:5" x14ac:dyDescent="0.25">
      <c r="A46" s="51" t="s">
        <v>84</v>
      </c>
      <c r="B46" s="57">
        <v>57</v>
      </c>
      <c r="C46" s="53">
        <f t="shared" si="0"/>
        <v>4.4566067240031275</v>
      </c>
    </row>
    <row r="47" spans="1:5" x14ac:dyDescent="0.25">
      <c r="A47" s="51" t="s">
        <v>90</v>
      </c>
      <c r="B47" s="57">
        <v>7</v>
      </c>
      <c r="C47" s="53">
        <f t="shared" si="0"/>
        <v>0.54730258014073496</v>
      </c>
      <c r="D47" s="58"/>
      <c r="E47" s="58"/>
    </row>
    <row r="48" spans="1:5" ht="15.75" thickBot="1" x14ac:dyDescent="0.3">
      <c r="A48" s="59" t="s">
        <v>66</v>
      </c>
      <c r="B48" s="60">
        <f>SUM(B43:B47)</f>
        <v>1279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cora,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99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10785</v>
      </c>
      <c r="C5" s="50">
        <f>B5/$B$7*100</f>
        <v>50.291443226859414</v>
      </c>
    </row>
    <row r="6" spans="1:6" x14ac:dyDescent="0.25">
      <c r="A6" s="3" t="s">
        <v>65</v>
      </c>
      <c r="B6" s="42">
        <v>10660</v>
      </c>
      <c r="C6" s="50">
        <f>B6/$B$7*100</f>
        <v>49.708556773140593</v>
      </c>
    </row>
    <row r="7" spans="1:6" x14ac:dyDescent="0.25">
      <c r="A7" s="3" t="s">
        <v>77</v>
      </c>
      <c r="B7" s="42">
        <v>21445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6429</v>
      </c>
      <c r="C10" s="55">
        <f>(B10/($B$13-$B$12))*100</f>
        <v>30.434576784699868</v>
      </c>
    </row>
    <row r="11" spans="1:6" x14ac:dyDescent="0.25">
      <c r="A11" s="51" t="s">
        <v>75</v>
      </c>
      <c r="B11" s="34">
        <v>14695</v>
      </c>
      <c r="C11" s="55">
        <f>(B11/($B$13-$B$12))*100</f>
        <v>69.565423215300143</v>
      </c>
    </row>
    <row r="12" spans="1:6" x14ac:dyDescent="0.25">
      <c r="A12" s="51" t="s">
        <v>67</v>
      </c>
      <c r="B12" s="42">
        <v>321</v>
      </c>
      <c r="C12" s="50">
        <v>0</v>
      </c>
    </row>
    <row r="13" spans="1:6" x14ac:dyDescent="0.25">
      <c r="A13" s="3" t="s">
        <v>66</v>
      </c>
      <c r="B13" s="42">
        <f>SUM(B10:B12)</f>
        <v>21445</v>
      </c>
      <c r="C13" s="50">
        <f>SUM(C10:C11)</f>
        <v>100.00000000000001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4694</v>
      </c>
      <c r="C16" s="50">
        <f>(B16/($B$19-$B$18)*100)</f>
        <v>81.891137473831122</v>
      </c>
    </row>
    <row r="17" spans="1:3" x14ac:dyDescent="0.25">
      <c r="A17" s="3" t="s">
        <v>76</v>
      </c>
      <c r="B17" s="34">
        <v>1038</v>
      </c>
      <c r="C17" s="50">
        <f>(B17/($B$19-$B$18)*100)</f>
        <v>18.108862526168874</v>
      </c>
    </row>
    <row r="18" spans="1:3" x14ac:dyDescent="0.25">
      <c r="A18" s="3" t="s">
        <v>67</v>
      </c>
      <c r="B18" s="42">
        <v>24</v>
      </c>
      <c r="C18" s="50">
        <v>0</v>
      </c>
    </row>
    <row r="19" spans="1:3" x14ac:dyDescent="0.25">
      <c r="A19" s="3" t="s">
        <v>66</v>
      </c>
      <c r="B19" s="42">
        <f>SUM(B16:B18)</f>
        <v>5756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564</v>
      </c>
      <c r="C22" s="50">
        <f>(B22/$B$26)*100</f>
        <v>9.8326359832635983</v>
      </c>
    </row>
    <row r="23" spans="1:3" x14ac:dyDescent="0.25">
      <c r="A23" s="3" t="s">
        <v>88</v>
      </c>
      <c r="B23" s="42">
        <v>667</v>
      </c>
      <c r="C23" s="50">
        <f>(B23/$B$26)*100</f>
        <v>11.628312412831242</v>
      </c>
    </row>
    <row r="24" spans="1:3" x14ac:dyDescent="0.25">
      <c r="A24" s="3" t="s">
        <v>69</v>
      </c>
      <c r="B24" s="42">
        <v>4072</v>
      </c>
      <c r="C24" s="50">
        <f>(B24/$B$26)*100</f>
        <v>70.990237099023716</v>
      </c>
    </row>
    <row r="25" spans="1:3" x14ac:dyDescent="0.25">
      <c r="A25" s="3" t="s">
        <v>70</v>
      </c>
      <c r="B25" s="42">
        <v>433</v>
      </c>
      <c r="C25" s="50">
        <f>(B25/$B$26)*100</f>
        <v>7.5488145048814497</v>
      </c>
    </row>
    <row r="26" spans="1:3" x14ac:dyDescent="0.25">
      <c r="A26" s="3" t="s">
        <v>66</v>
      </c>
      <c r="B26" s="42">
        <f>SUM(B22:B25)</f>
        <v>5736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8592</v>
      </c>
      <c r="C29" s="50">
        <f>(B29/($B$32-$B$31)*100)</f>
        <v>63.032792898540094</v>
      </c>
    </row>
    <row r="30" spans="1:3" x14ac:dyDescent="0.25">
      <c r="A30" s="3" t="s">
        <v>80</v>
      </c>
      <c r="B30" s="42">
        <v>5039</v>
      </c>
      <c r="C30" s="50">
        <f>(B30/($B$32-$B$31)*100)</f>
        <v>36.967207101459906</v>
      </c>
    </row>
    <row r="31" spans="1:3" x14ac:dyDescent="0.25">
      <c r="A31" s="3" t="s">
        <v>67</v>
      </c>
      <c r="B31" s="42">
        <v>52</v>
      </c>
      <c r="C31" s="50">
        <v>0</v>
      </c>
    </row>
    <row r="32" spans="1:3" x14ac:dyDescent="0.25">
      <c r="A32" s="3" t="s">
        <v>66</v>
      </c>
      <c r="B32" s="42">
        <f>SUM(B29:B31)</f>
        <v>13683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4263</v>
      </c>
      <c r="C35" s="50">
        <f>(B35/($B$40-$B$39)*100)</f>
        <v>31.21247620442232</v>
      </c>
    </row>
    <row r="36" spans="1:5" x14ac:dyDescent="0.25">
      <c r="A36" s="3" t="s">
        <v>71</v>
      </c>
      <c r="B36" s="56">
        <v>8022</v>
      </c>
      <c r="C36" s="50">
        <f>(B36/($B$40-$B$39)*100)</f>
        <v>58.734807438863669</v>
      </c>
    </row>
    <row r="37" spans="1:5" x14ac:dyDescent="0.25">
      <c r="A37" s="3" t="s">
        <v>72</v>
      </c>
      <c r="B37" s="56">
        <v>943</v>
      </c>
      <c r="C37" s="50">
        <f>(B37/($B$40-$B$39)*100)</f>
        <v>6.9043783862937467</v>
      </c>
    </row>
    <row r="38" spans="1:5" x14ac:dyDescent="0.25">
      <c r="A38" s="3" t="s">
        <v>73</v>
      </c>
      <c r="B38" s="56">
        <v>430</v>
      </c>
      <c r="C38" s="50">
        <f>(B38/($B$40-$B$39)*100)</f>
        <v>3.1483379704202665</v>
      </c>
    </row>
    <row r="39" spans="1:5" x14ac:dyDescent="0.25">
      <c r="A39" s="3" t="s">
        <v>67</v>
      </c>
      <c r="B39" s="56">
        <v>25</v>
      </c>
      <c r="C39" s="50">
        <v>0</v>
      </c>
    </row>
    <row r="40" spans="1:5" x14ac:dyDescent="0.25">
      <c r="A40" s="3" t="s">
        <v>66</v>
      </c>
      <c r="B40" s="56">
        <f>SUM(B35:B39)</f>
        <v>13683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18248</v>
      </c>
      <c r="C43" s="53">
        <f>B43/$B$48*100</f>
        <v>85.092096059687577</v>
      </c>
    </row>
    <row r="44" spans="1:5" x14ac:dyDescent="0.25">
      <c r="A44" s="51" t="s">
        <v>82</v>
      </c>
      <c r="B44" s="57">
        <v>1887</v>
      </c>
      <c r="C44" s="53">
        <f t="shared" ref="C44:C47" si="0">B44/$B$48*100</f>
        <v>8.7992539053392402</v>
      </c>
      <c r="D44" s="58"/>
      <c r="E44" s="58"/>
    </row>
    <row r="45" spans="1:5" x14ac:dyDescent="0.25">
      <c r="A45" s="51" t="s">
        <v>83</v>
      </c>
      <c r="B45" s="57">
        <v>261</v>
      </c>
      <c r="C45" s="53">
        <f t="shared" si="0"/>
        <v>1.217066915364887</v>
      </c>
      <c r="D45" s="58"/>
      <c r="E45" s="58"/>
    </row>
    <row r="46" spans="1:5" x14ac:dyDescent="0.25">
      <c r="A46" s="51" t="s">
        <v>84</v>
      </c>
      <c r="B46" s="57">
        <v>925</v>
      </c>
      <c r="C46" s="53">
        <f t="shared" si="0"/>
        <v>4.3133597575192351</v>
      </c>
    </row>
    <row r="47" spans="1:5" x14ac:dyDescent="0.25">
      <c r="A47" s="51" t="s">
        <v>90</v>
      </c>
      <c r="B47" s="57">
        <v>124</v>
      </c>
      <c r="C47" s="53">
        <f t="shared" si="0"/>
        <v>0.57822336208906511</v>
      </c>
      <c r="D47" s="58"/>
      <c r="E47" s="58"/>
    </row>
    <row r="48" spans="1:5" ht="15.75" thickBot="1" x14ac:dyDescent="0.3">
      <c r="A48" s="59" t="s">
        <v>66</v>
      </c>
      <c r="B48" s="60">
        <f>SUM(B43:B47)</f>
        <v>21445</v>
      </c>
      <c r="C48" s="61">
        <f>SUM(C43:C47)</f>
        <v>100</v>
      </c>
      <c r="D48" s="58"/>
      <c r="E48" s="58"/>
    </row>
    <row r="49" spans="1:5" ht="25.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sayulteco,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442</v>
      </c>
      <c r="C5" s="50">
        <f>B5/$B$7*100</f>
        <v>46.971307120085015</v>
      </c>
    </row>
    <row r="6" spans="1:6" x14ac:dyDescent="0.25">
      <c r="A6" s="3" t="s">
        <v>65</v>
      </c>
      <c r="B6" s="42">
        <v>499</v>
      </c>
      <c r="C6" s="50">
        <f>B6/$B$7*100</f>
        <v>53.028692879914985</v>
      </c>
    </row>
    <row r="7" spans="1:6" x14ac:dyDescent="0.25">
      <c r="A7" s="3" t="s">
        <v>77</v>
      </c>
      <c r="B7" s="42">
        <v>941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</v>
      </c>
      <c r="C10" s="55">
        <f>(B10/($B$13-$B$12))*100</f>
        <v>0.21881838074398249</v>
      </c>
    </row>
    <row r="11" spans="1:6" x14ac:dyDescent="0.25">
      <c r="A11" s="51" t="s">
        <v>75</v>
      </c>
      <c r="B11" s="34">
        <v>912</v>
      </c>
      <c r="C11" s="55">
        <f>(B11/($B$13-$B$12))*100</f>
        <v>99.781181619256017</v>
      </c>
    </row>
    <row r="12" spans="1:6" x14ac:dyDescent="0.25">
      <c r="A12" s="51" t="s">
        <v>67</v>
      </c>
      <c r="B12" s="42">
        <v>27</v>
      </c>
      <c r="C12" s="50">
        <v>0</v>
      </c>
    </row>
    <row r="13" spans="1:6" x14ac:dyDescent="0.25">
      <c r="A13" s="3" t="s">
        <v>66</v>
      </c>
      <c r="B13" s="42">
        <f>SUM(B10:B12)</f>
        <v>941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25</v>
      </c>
      <c r="C16" s="50">
        <f>(B16/($B$19-$B$18)*100)</f>
        <v>86.206896551724128</v>
      </c>
    </row>
    <row r="17" spans="1:3" x14ac:dyDescent="0.25">
      <c r="A17" s="3" t="s">
        <v>76</v>
      </c>
      <c r="B17" s="34">
        <v>4</v>
      </c>
      <c r="C17" s="50">
        <f>(B17/($B$19-$B$18)*100)</f>
        <v>13.793103448275861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29</v>
      </c>
      <c r="C19" s="50">
        <f>SUM(C16:C17)</f>
        <v>99.999999999999986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2</v>
      </c>
      <c r="C23" s="50">
        <f>(B23/$B$26)*100</f>
        <v>7.1428571428571423</v>
      </c>
    </row>
    <row r="24" spans="1:3" x14ac:dyDescent="0.25">
      <c r="A24" s="3" t="s">
        <v>69</v>
      </c>
      <c r="B24" s="42">
        <v>23</v>
      </c>
      <c r="C24" s="50">
        <f>(B24/$B$26)*100</f>
        <v>82.142857142857139</v>
      </c>
    </row>
    <row r="25" spans="1:3" x14ac:dyDescent="0.25">
      <c r="A25" s="3" t="s">
        <v>70</v>
      </c>
      <c r="B25" s="42">
        <v>3</v>
      </c>
      <c r="C25" s="50">
        <f>(B25/$B$26)*100</f>
        <v>10.714285714285714</v>
      </c>
    </row>
    <row r="26" spans="1:3" x14ac:dyDescent="0.25">
      <c r="A26" s="3" t="s">
        <v>66</v>
      </c>
      <c r="B26" s="42">
        <f>SUM(B22:B25)</f>
        <v>28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610</v>
      </c>
      <c r="C29" s="50">
        <f>(B29/($B$32-$B$31)*100)</f>
        <v>67.403314917127076</v>
      </c>
    </row>
    <row r="30" spans="1:3" x14ac:dyDescent="0.25">
      <c r="A30" s="3" t="s">
        <v>80</v>
      </c>
      <c r="B30" s="42">
        <v>295</v>
      </c>
      <c r="C30" s="50">
        <f>(B30/($B$32-$B$31)*100)</f>
        <v>32.596685082872931</v>
      </c>
    </row>
    <row r="31" spans="1:3" x14ac:dyDescent="0.25">
      <c r="A31" s="3" t="s">
        <v>67</v>
      </c>
      <c r="B31" s="42">
        <v>3</v>
      </c>
      <c r="C31" s="50">
        <v>0</v>
      </c>
    </row>
    <row r="32" spans="1:3" x14ac:dyDescent="0.25">
      <c r="A32" s="3" t="s">
        <v>66</v>
      </c>
      <c r="B32" s="42">
        <f>SUM(B29:B31)</f>
        <v>908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302</v>
      </c>
      <c r="C35" s="50">
        <f>(B35/($B$40-$B$39)*100)</f>
        <v>33.296582138919518</v>
      </c>
    </row>
    <row r="36" spans="1:5" x14ac:dyDescent="0.25">
      <c r="A36" s="3" t="s">
        <v>71</v>
      </c>
      <c r="B36" s="56">
        <v>455</v>
      </c>
      <c r="C36" s="50">
        <f>(B36/($B$40-$B$39)*100)</f>
        <v>50.165380374862181</v>
      </c>
    </row>
    <row r="37" spans="1:5" x14ac:dyDescent="0.25">
      <c r="A37" s="3" t="s">
        <v>72</v>
      </c>
      <c r="B37" s="56">
        <v>86</v>
      </c>
      <c r="C37" s="50">
        <f>(B37/($B$40-$B$39)*100)</f>
        <v>9.4818081587651584</v>
      </c>
    </row>
    <row r="38" spans="1:5" x14ac:dyDescent="0.25">
      <c r="A38" s="3" t="s">
        <v>73</v>
      </c>
      <c r="B38" s="56">
        <v>64</v>
      </c>
      <c r="C38" s="50">
        <f>(B38/($B$40-$B$39)*100)</f>
        <v>7.056229327453142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908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168</v>
      </c>
      <c r="C43" s="53">
        <f>B43/$B$48*100</f>
        <v>17.853347502656749</v>
      </c>
    </row>
    <row r="44" spans="1:5" x14ac:dyDescent="0.25">
      <c r="A44" s="51" t="s">
        <v>82</v>
      </c>
      <c r="B44" s="57">
        <v>773</v>
      </c>
      <c r="C44" s="53">
        <f t="shared" ref="C44:C47" si="0">B44/$B$48*100</f>
        <v>82.146652497343254</v>
      </c>
      <c r="D44" s="58"/>
      <c r="E44" s="58"/>
    </row>
    <row r="45" spans="1:5" x14ac:dyDescent="0.25">
      <c r="A45" s="51" t="s">
        <v>83</v>
      </c>
      <c r="B45" s="57">
        <v>0</v>
      </c>
      <c r="C45" s="53">
        <f t="shared" si="0"/>
        <v>0</v>
      </c>
      <c r="D45" s="58"/>
      <c r="E45" s="58"/>
    </row>
    <row r="46" spans="1:5" x14ac:dyDescent="0.25">
      <c r="A46" s="51" t="s">
        <v>84</v>
      </c>
      <c r="B46" s="57">
        <v>0</v>
      </c>
      <c r="C46" s="53">
        <f t="shared" si="0"/>
        <v>0</v>
      </c>
    </row>
    <row r="47" spans="1:5" x14ac:dyDescent="0.25">
      <c r="A47" s="51" t="s">
        <v>90</v>
      </c>
      <c r="B47" s="57">
        <v>0</v>
      </c>
      <c r="C47" s="53">
        <f t="shared" si="0"/>
        <v>0</v>
      </c>
      <c r="D47" s="58"/>
      <c r="E47" s="58"/>
    </row>
    <row r="48" spans="1:5" ht="15.75" thickBot="1" x14ac:dyDescent="0.3">
      <c r="A48" s="59" t="s">
        <v>66</v>
      </c>
      <c r="B48" s="60">
        <f>SUM(B43:B47)</f>
        <v>941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21" customHeight="1" x14ac:dyDescent="0.25">
      <c r="A51" s="36" t="s">
        <v>48</v>
      </c>
      <c r="B51" s="37"/>
      <c r="C51" s="37"/>
      <c r="D51" s="58"/>
      <c r="E51" s="58"/>
    </row>
    <row r="52" spans="1:5" ht="25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seri,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104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389</v>
      </c>
      <c r="C5" s="50">
        <f>B5/$B$7*100</f>
        <v>48.930817610062896</v>
      </c>
    </row>
    <row r="6" spans="1:6" x14ac:dyDescent="0.25">
      <c r="A6" s="3" t="s">
        <v>65</v>
      </c>
      <c r="B6" s="42">
        <v>406</v>
      </c>
      <c r="C6" s="50">
        <f>B6/$B$7*100</f>
        <v>51.069182389937104</v>
      </c>
    </row>
    <row r="7" spans="1:6" x14ac:dyDescent="0.25">
      <c r="A7" s="3" t="s">
        <v>77</v>
      </c>
      <c r="B7" s="42">
        <v>795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4</v>
      </c>
      <c r="C10" s="55">
        <f>(B10/($B$13-$B$12))*100</f>
        <v>0.68259385665529015</v>
      </c>
    </row>
    <row r="11" spans="1:6" x14ac:dyDescent="0.25">
      <c r="A11" s="51" t="s">
        <v>75</v>
      </c>
      <c r="B11" s="34">
        <v>582</v>
      </c>
      <c r="C11" s="55">
        <f>(B11/($B$13-$B$12))*100</f>
        <v>99.317406143344712</v>
      </c>
    </row>
    <row r="12" spans="1:6" x14ac:dyDescent="0.25">
      <c r="A12" s="51" t="s">
        <v>67</v>
      </c>
      <c r="B12" s="42">
        <v>9</v>
      </c>
      <c r="C12" s="50">
        <v>0</v>
      </c>
    </row>
    <row r="13" spans="1:6" x14ac:dyDescent="0.25">
      <c r="A13" s="3" t="s">
        <v>66</v>
      </c>
      <c r="B13" s="42">
        <f>SUM(B10:B12)</f>
        <v>595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141</v>
      </c>
      <c r="C16" s="50">
        <f>(B16/($B$19-$B$18)*100)</f>
        <v>95.270270270270274</v>
      </c>
    </row>
    <row r="17" spans="1:3" x14ac:dyDescent="0.25">
      <c r="A17" s="3" t="s">
        <v>76</v>
      </c>
      <c r="B17" s="34">
        <v>7</v>
      </c>
      <c r="C17" s="50">
        <f>(B17/($B$19-$B$18)*100)</f>
        <v>4.7297297297297298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148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</v>
      </c>
      <c r="C22" s="50">
        <f>(B22/$B$26)*100</f>
        <v>0.67567567567567566</v>
      </c>
    </row>
    <row r="23" spans="1:3" x14ac:dyDescent="0.25">
      <c r="A23" s="3" t="s">
        <v>88</v>
      </c>
      <c r="B23" s="42">
        <v>19</v>
      </c>
      <c r="C23" s="50">
        <f>(B23/$B$26)*100</f>
        <v>12.837837837837837</v>
      </c>
    </row>
    <row r="24" spans="1:3" x14ac:dyDescent="0.25">
      <c r="A24" s="3" t="s">
        <v>69</v>
      </c>
      <c r="B24" s="42">
        <v>104</v>
      </c>
      <c r="C24" s="50">
        <f>(B24/$B$26)*100</f>
        <v>70.270270270270274</v>
      </c>
    </row>
    <row r="25" spans="1:3" x14ac:dyDescent="0.25">
      <c r="A25" s="3" t="s">
        <v>70</v>
      </c>
      <c r="B25" s="42">
        <v>24</v>
      </c>
      <c r="C25" s="50">
        <f>(B25/$B$26)*100</f>
        <v>16.216216216216218</v>
      </c>
    </row>
    <row r="26" spans="1:3" x14ac:dyDescent="0.25">
      <c r="A26" s="3" t="s">
        <v>66</v>
      </c>
      <c r="B26" s="42">
        <f>SUM(B22:B25)</f>
        <v>148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563</v>
      </c>
      <c r="C29" s="50">
        <f>(B29/($B$32-$B$31)*100)</f>
        <v>94.940978077571671</v>
      </c>
    </row>
    <row r="30" spans="1:3" x14ac:dyDescent="0.25">
      <c r="A30" s="3" t="s">
        <v>80</v>
      </c>
      <c r="B30" s="42">
        <v>30</v>
      </c>
      <c r="C30" s="50">
        <f>(B30/($B$32-$B$31)*100)</f>
        <v>5.0590219224283306</v>
      </c>
    </row>
    <row r="31" spans="1:3" x14ac:dyDescent="0.25">
      <c r="A31" s="3" t="s">
        <v>67</v>
      </c>
      <c r="B31" s="42">
        <v>2</v>
      </c>
      <c r="C31" s="50">
        <v>0</v>
      </c>
    </row>
    <row r="32" spans="1:3" x14ac:dyDescent="0.25">
      <c r="A32" s="3" t="s">
        <v>66</v>
      </c>
      <c r="B32" s="42">
        <f>SUM(B29:B31)</f>
        <v>595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46</v>
      </c>
      <c r="C35" s="50">
        <f>(B35/($B$40-$B$39)*100)</f>
        <v>7.7441077441077439</v>
      </c>
    </row>
    <row r="36" spans="1:5" ht="15.75" customHeight="1" x14ac:dyDescent="0.25">
      <c r="A36" s="3" t="s">
        <v>71</v>
      </c>
      <c r="B36" s="56">
        <v>431</v>
      </c>
      <c r="C36" s="50">
        <f>(B36/($B$40-$B$39)*100)</f>
        <v>72.558922558922561</v>
      </c>
    </row>
    <row r="37" spans="1:5" x14ac:dyDescent="0.25">
      <c r="A37" s="3" t="s">
        <v>72</v>
      </c>
      <c r="B37" s="56">
        <v>69</v>
      </c>
      <c r="C37" s="50">
        <f>(B37/($B$40-$B$39)*100)</f>
        <v>11.616161616161616</v>
      </c>
    </row>
    <row r="38" spans="1:5" x14ac:dyDescent="0.25">
      <c r="A38" s="3" t="s">
        <v>73</v>
      </c>
      <c r="B38" s="56">
        <v>48</v>
      </c>
      <c r="C38" s="50">
        <f>(B38/($B$40-$B$39)*100)</f>
        <v>8.0808080808080813</v>
      </c>
    </row>
    <row r="39" spans="1:5" x14ac:dyDescent="0.25">
      <c r="A39" s="3" t="s">
        <v>67</v>
      </c>
      <c r="B39" s="56">
        <v>1</v>
      </c>
      <c r="C39" s="50">
        <v>0</v>
      </c>
    </row>
    <row r="40" spans="1:5" x14ac:dyDescent="0.25">
      <c r="A40" s="3" t="s">
        <v>66</v>
      </c>
      <c r="B40" s="56">
        <f>SUM(B35:B39)</f>
        <v>595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680</v>
      </c>
      <c r="C43" s="53">
        <f>B43/$B$48*100</f>
        <v>85.534591194968556</v>
      </c>
    </row>
    <row r="44" spans="1:5" x14ac:dyDescent="0.25">
      <c r="A44" s="51" t="s">
        <v>82</v>
      </c>
      <c r="B44" s="57">
        <v>29</v>
      </c>
      <c r="C44" s="53">
        <f t="shared" ref="C44:C47" si="0">B44/$B$48*100</f>
        <v>3.6477987421383649</v>
      </c>
      <c r="D44" s="58"/>
      <c r="E44" s="58"/>
    </row>
    <row r="45" spans="1:5" x14ac:dyDescent="0.25">
      <c r="A45" s="51" t="s">
        <v>83</v>
      </c>
      <c r="B45" s="57">
        <v>11</v>
      </c>
      <c r="C45" s="53">
        <f t="shared" si="0"/>
        <v>1.3836477987421385</v>
      </c>
      <c r="D45" s="58"/>
      <c r="E45" s="58"/>
    </row>
    <row r="46" spans="1:5" x14ac:dyDescent="0.25">
      <c r="A46" s="51" t="s">
        <v>84</v>
      </c>
      <c r="B46" s="57">
        <v>72</v>
      </c>
      <c r="C46" s="53">
        <f t="shared" si="0"/>
        <v>9.0566037735849054</v>
      </c>
    </row>
    <row r="47" spans="1:5" x14ac:dyDescent="0.25">
      <c r="A47" s="51" t="s">
        <v>90</v>
      </c>
      <c r="B47" s="57">
        <v>3</v>
      </c>
      <c r="C47" s="53">
        <f t="shared" si="0"/>
        <v>0.37735849056603776</v>
      </c>
      <c r="D47" s="58"/>
      <c r="E47" s="58"/>
    </row>
    <row r="48" spans="1:5" ht="15.75" thickBot="1" x14ac:dyDescent="0.3">
      <c r="A48" s="59" t="s">
        <v>66</v>
      </c>
      <c r="B48" s="60">
        <f>SUM(B43:B47)</f>
        <v>795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tarahumara,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95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44882</v>
      </c>
      <c r="C5" s="50">
        <f>B5/$B$7*100</f>
        <v>50.145805168541834</v>
      </c>
    </row>
    <row r="6" spans="1:6" x14ac:dyDescent="0.25">
      <c r="A6" s="3" t="s">
        <v>65</v>
      </c>
      <c r="B6" s="42">
        <v>44621</v>
      </c>
      <c r="C6" s="50">
        <f>B6/$B$7*100</f>
        <v>49.854194831458166</v>
      </c>
    </row>
    <row r="7" spans="1:6" x14ac:dyDescent="0.25">
      <c r="A7" s="3" t="s">
        <v>77</v>
      </c>
      <c r="B7" s="42">
        <v>89503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12457</v>
      </c>
      <c r="C10" s="55">
        <f>(B10/($B$13-$B$12))*100</f>
        <v>14.243245406419009</v>
      </c>
    </row>
    <row r="11" spans="1:6" x14ac:dyDescent="0.25">
      <c r="A11" s="51" t="s">
        <v>75</v>
      </c>
      <c r="B11" s="34">
        <v>75002</v>
      </c>
      <c r="C11" s="55">
        <f>(B11/($B$13-$B$12))*100</f>
        <v>85.756754593580993</v>
      </c>
    </row>
    <row r="12" spans="1:6" x14ac:dyDescent="0.25">
      <c r="A12" s="51" t="s">
        <v>67</v>
      </c>
      <c r="B12" s="42">
        <v>2044</v>
      </c>
      <c r="C12" s="50">
        <v>0</v>
      </c>
    </row>
    <row r="13" spans="1:6" x14ac:dyDescent="0.25">
      <c r="A13" s="3" t="s">
        <v>66</v>
      </c>
      <c r="B13" s="42">
        <f>SUM(B10:B12)</f>
        <v>89503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13439</v>
      </c>
      <c r="C16" s="50">
        <f>(B16/($B$19-$B$18)*100)</f>
        <v>68.360547332010782</v>
      </c>
    </row>
    <row r="17" spans="1:3" x14ac:dyDescent="0.25">
      <c r="A17" s="3" t="s">
        <v>76</v>
      </c>
      <c r="B17" s="34">
        <v>6220</v>
      </c>
      <c r="C17" s="50">
        <f>(B17/($B$19-$B$18)*100)</f>
        <v>31.639452667989215</v>
      </c>
    </row>
    <row r="18" spans="1:3" x14ac:dyDescent="0.25">
      <c r="A18" s="3" t="s">
        <v>67</v>
      </c>
      <c r="B18" s="42">
        <v>96</v>
      </c>
      <c r="C18" s="50">
        <v>0</v>
      </c>
    </row>
    <row r="19" spans="1:3" x14ac:dyDescent="0.25">
      <c r="A19" s="3" t="s">
        <v>66</v>
      </c>
      <c r="B19" s="42">
        <f>SUM(B16:B18)</f>
        <v>19755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4590</v>
      </c>
      <c r="C22" s="50">
        <f>(B22/$B$26)*100</f>
        <v>23.330283623055809</v>
      </c>
    </row>
    <row r="23" spans="1:3" x14ac:dyDescent="0.25">
      <c r="A23" s="3" t="s">
        <v>88</v>
      </c>
      <c r="B23" s="42">
        <v>1244</v>
      </c>
      <c r="C23" s="50">
        <f>(B23/$B$26)*100</f>
        <v>6.3230659753990031</v>
      </c>
    </row>
    <row r="24" spans="1:3" x14ac:dyDescent="0.25">
      <c r="A24" s="3" t="s">
        <v>69</v>
      </c>
      <c r="B24" s="42">
        <v>13009</v>
      </c>
      <c r="C24" s="50">
        <f>(B24/$B$26)*100</f>
        <v>66.12280166717494</v>
      </c>
    </row>
    <row r="25" spans="1:3" x14ac:dyDescent="0.25">
      <c r="A25" s="3" t="s">
        <v>70</v>
      </c>
      <c r="B25" s="42">
        <v>831</v>
      </c>
      <c r="C25" s="50">
        <f>(B25/$B$26)*100</f>
        <v>4.2238487343702351</v>
      </c>
    </row>
    <row r="26" spans="1:3" x14ac:dyDescent="0.25">
      <c r="A26" s="3" t="s">
        <v>66</v>
      </c>
      <c r="B26" s="42">
        <f>SUM(B22:B25)</f>
        <v>19674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35586</v>
      </c>
      <c r="C29" s="50">
        <f>(B29/($B$32-$B$31)*100)</f>
        <v>57.032502083466888</v>
      </c>
    </row>
    <row r="30" spans="1:3" x14ac:dyDescent="0.25">
      <c r="A30" s="3" t="s">
        <v>80</v>
      </c>
      <c r="B30" s="42">
        <v>26810</v>
      </c>
      <c r="C30" s="50">
        <f>(B30/($B$32-$B$31)*100)</f>
        <v>42.967497916533112</v>
      </c>
    </row>
    <row r="31" spans="1:3" x14ac:dyDescent="0.25">
      <c r="A31" s="3" t="s">
        <v>67</v>
      </c>
      <c r="B31" s="42">
        <v>619</v>
      </c>
      <c r="C31" s="50">
        <v>0</v>
      </c>
    </row>
    <row r="32" spans="1:3" x14ac:dyDescent="0.25">
      <c r="A32" s="3" t="s">
        <v>66</v>
      </c>
      <c r="B32" s="42">
        <f>SUM(B29:B31)</f>
        <v>63015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ht="15.75" customHeight="1" x14ac:dyDescent="0.25">
      <c r="A35" s="3" t="s">
        <v>68</v>
      </c>
      <c r="B35" s="56">
        <v>25819</v>
      </c>
      <c r="C35" s="50">
        <f>(B35/($B$40-$B$39)*100)</f>
        <v>41.090156759767645</v>
      </c>
    </row>
    <row r="36" spans="1:5" x14ac:dyDescent="0.25">
      <c r="A36" s="3" t="s">
        <v>71</v>
      </c>
      <c r="B36" s="56">
        <v>33091</v>
      </c>
      <c r="C36" s="50">
        <f>(B36/($B$40-$B$39)*100)</f>
        <v>52.663324580249856</v>
      </c>
    </row>
    <row r="37" spans="1:5" x14ac:dyDescent="0.25">
      <c r="A37" s="3" t="s">
        <v>72</v>
      </c>
      <c r="B37" s="56">
        <v>2154</v>
      </c>
      <c r="C37" s="50">
        <f>(B37/($B$40-$B$39)*100)</f>
        <v>3.428025781809501</v>
      </c>
    </row>
    <row r="38" spans="1:5" x14ac:dyDescent="0.25">
      <c r="A38" s="3" t="s">
        <v>73</v>
      </c>
      <c r="B38" s="56">
        <v>1771</v>
      </c>
      <c r="C38" s="50">
        <f>(B38/($B$40-$B$39)*100)</f>
        <v>2.818492878172993</v>
      </c>
    </row>
    <row r="39" spans="1:5" x14ac:dyDescent="0.25">
      <c r="A39" s="3" t="s">
        <v>67</v>
      </c>
      <c r="B39" s="56">
        <v>180</v>
      </c>
      <c r="C39" s="50">
        <v>0</v>
      </c>
    </row>
    <row r="40" spans="1:5" x14ac:dyDescent="0.25">
      <c r="A40" s="3" t="s">
        <v>66</v>
      </c>
      <c r="B40" s="56">
        <f>SUM(B35:B39)</f>
        <v>63015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76111</v>
      </c>
      <c r="C43" s="53">
        <f>B43/$B$48*100</f>
        <v>85.037373048948083</v>
      </c>
    </row>
    <row r="44" spans="1:5" ht="15" customHeight="1" x14ac:dyDescent="0.25">
      <c r="A44" s="51" t="s">
        <v>82</v>
      </c>
      <c r="B44" s="57">
        <v>4210</v>
      </c>
      <c r="C44" s="53">
        <f t="shared" ref="C44:C47" si="0">B44/$B$48*100</f>
        <v>4.7037529468285983</v>
      </c>
      <c r="D44" s="58"/>
      <c r="E44" s="58"/>
    </row>
    <row r="45" spans="1:5" x14ac:dyDescent="0.25">
      <c r="A45" s="51" t="s">
        <v>83</v>
      </c>
      <c r="B45" s="57">
        <v>970</v>
      </c>
      <c r="C45" s="53">
        <f t="shared" si="0"/>
        <v>1.0837625554450689</v>
      </c>
      <c r="D45" s="58"/>
      <c r="E45" s="58"/>
    </row>
    <row r="46" spans="1:5" x14ac:dyDescent="0.25">
      <c r="A46" s="51" t="s">
        <v>84</v>
      </c>
      <c r="B46" s="57">
        <v>7161</v>
      </c>
      <c r="C46" s="53">
        <f t="shared" si="0"/>
        <v>8.0008491335485967</v>
      </c>
    </row>
    <row r="47" spans="1:5" x14ac:dyDescent="0.25">
      <c r="A47" s="51" t="s">
        <v>90</v>
      </c>
      <c r="B47" s="57">
        <v>1051</v>
      </c>
      <c r="C47" s="53">
        <f t="shared" si="0"/>
        <v>1.1742623152296572</v>
      </c>
      <c r="D47" s="58"/>
      <c r="E47" s="58"/>
    </row>
    <row r="48" spans="1:5" ht="15.75" thickBot="1" x14ac:dyDescent="0.3">
      <c r="A48" s="59" t="s">
        <v>66</v>
      </c>
      <c r="B48" s="60">
        <f>SUM(B43:B47)</f>
        <v>89503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/>
  <dimension ref="A1:F57"/>
  <sheetViews>
    <sheetView zoomScaleSheetLayoutView="100"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tarasco,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61440</v>
      </c>
      <c r="C5" s="50">
        <f>B5/$B$7*100</f>
        <v>47.871345758274636</v>
      </c>
    </row>
    <row r="6" spans="1:6" x14ac:dyDescent="0.25">
      <c r="A6" s="3" t="s">
        <v>65</v>
      </c>
      <c r="B6" s="42">
        <v>66904</v>
      </c>
      <c r="C6" s="50">
        <f>B6/$B$7*100</f>
        <v>52.128654241725357</v>
      </c>
    </row>
    <row r="7" spans="1:6" x14ac:dyDescent="0.25">
      <c r="A7" s="3" t="s">
        <v>77</v>
      </c>
      <c r="B7" s="42">
        <v>128344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11214</v>
      </c>
      <c r="C10" s="55">
        <f>(B10/($B$13-$B$12))*100</f>
        <v>8.9368823716927004</v>
      </c>
    </row>
    <row r="11" spans="1:6" x14ac:dyDescent="0.25">
      <c r="A11" s="51" t="s">
        <v>75</v>
      </c>
      <c r="B11" s="34">
        <v>114266</v>
      </c>
      <c r="C11" s="55">
        <f>(B11/($B$13-$B$12))*100</f>
        <v>91.063117628307296</v>
      </c>
    </row>
    <row r="12" spans="1:6" x14ac:dyDescent="0.25">
      <c r="A12" s="51" t="s">
        <v>67</v>
      </c>
      <c r="B12" s="42">
        <v>2864</v>
      </c>
      <c r="C12" s="50">
        <v>0</v>
      </c>
    </row>
    <row r="13" spans="1:6" x14ac:dyDescent="0.25">
      <c r="A13" s="3" t="s">
        <v>66</v>
      </c>
      <c r="B13" s="42">
        <f>SUM(B10:B12)</f>
        <v>128344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18555</v>
      </c>
      <c r="C16" s="50">
        <f>(B16/($B$19-$B$18)*100)</f>
        <v>88.4877676570175</v>
      </c>
    </row>
    <row r="17" spans="1:3" x14ac:dyDescent="0.25">
      <c r="A17" s="3" t="s">
        <v>76</v>
      </c>
      <c r="B17" s="34">
        <v>2414</v>
      </c>
      <c r="C17" s="50">
        <f>(B17/($B$19-$B$18)*100)</f>
        <v>11.512232342982498</v>
      </c>
    </row>
    <row r="18" spans="1:3" x14ac:dyDescent="0.25">
      <c r="A18" s="3" t="s">
        <v>67</v>
      </c>
      <c r="B18" s="42">
        <v>54</v>
      </c>
      <c r="C18" s="50">
        <v>0</v>
      </c>
    </row>
    <row r="19" spans="1:3" x14ac:dyDescent="0.25">
      <c r="A19" s="3" t="s">
        <v>66</v>
      </c>
      <c r="B19" s="42">
        <f>SUM(B16:B18)</f>
        <v>21023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871</v>
      </c>
      <c r="C22" s="50">
        <f>(B22/$B$26)*100</f>
        <v>4.161689521716279</v>
      </c>
    </row>
    <row r="23" spans="1:3" x14ac:dyDescent="0.25">
      <c r="A23" s="3" t="s">
        <v>88</v>
      </c>
      <c r="B23" s="42">
        <v>2349</v>
      </c>
      <c r="C23" s="50">
        <f>(B23/$B$26)*100</f>
        <v>11.223660948922548</v>
      </c>
    </row>
    <row r="24" spans="1:3" x14ac:dyDescent="0.25">
      <c r="A24" s="3" t="s">
        <v>69</v>
      </c>
      <c r="B24" s="42">
        <v>15029</v>
      </c>
      <c r="C24" s="50">
        <f>(B24/$B$26)*100</f>
        <v>71.809451001003382</v>
      </c>
    </row>
    <row r="25" spans="1:3" x14ac:dyDescent="0.25">
      <c r="A25" s="3" t="s">
        <v>70</v>
      </c>
      <c r="B25" s="42">
        <v>2680</v>
      </c>
      <c r="C25" s="50">
        <f>(B25/$B$26)*100</f>
        <v>12.805198528357781</v>
      </c>
    </row>
    <row r="26" spans="1:3" x14ac:dyDescent="0.25">
      <c r="A26" s="3" t="s">
        <v>66</v>
      </c>
      <c r="B26" s="42">
        <f>SUM(B22:B25)</f>
        <v>20929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76431</v>
      </c>
      <c r="C29" s="50">
        <f>(B29/($B$32-$B$31)*100)</f>
        <v>75.904224680715842</v>
      </c>
    </row>
    <row r="30" spans="1:3" x14ac:dyDescent="0.25">
      <c r="A30" s="3" t="s">
        <v>80</v>
      </c>
      <c r="B30" s="42">
        <v>24263</v>
      </c>
      <c r="C30" s="50">
        <f>(B30/($B$32-$B$31)*100)</f>
        <v>24.095775319284169</v>
      </c>
    </row>
    <row r="31" spans="1:3" x14ac:dyDescent="0.25">
      <c r="A31" s="3" t="s">
        <v>67</v>
      </c>
      <c r="B31" s="42">
        <v>795</v>
      </c>
      <c r="C31" s="50">
        <v>0</v>
      </c>
    </row>
    <row r="32" spans="1:3" x14ac:dyDescent="0.25">
      <c r="A32" s="3" t="s">
        <v>66</v>
      </c>
      <c r="B32" s="42">
        <f>SUM(B29:B31)</f>
        <v>101489</v>
      </c>
      <c r="C32" s="50">
        <f>SUM(C29:C30)</f>
        <v>100.00000000000001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21804</v>
      </c>
      <c r="C35" s="50">
        <f>(B35/($B$40-$B$39)*100)</f>
        <v>21.612298908680007</v>
      </c>
    </row>
    <row r="36" spans="1:5" x14ac:dyDescent="0.25">
      <c r="A36" s="3" t="s">
        <v>71</v>
      </c>
      <c r="B36" s="56">
        <v>65526</v>
      </c>
      <c r="C36" s="50">
        <f>(B36/($B$40-$B$39)*100)</f>
        <v>64.949894436349581</v>
      </c>
    </row>
    <row r="37" spans="1:5" x14ac:dyDescent="0.25">
      <c r="A37" s="3" t="s">
        <v>72</v>
      </c>
      <c r="B37" s="56">
        <v>7581</v>
      </c>
      <c r="C37" s="50">
        <f>(B37/($B$40-$B$39)*100)</f>
        <v>7.5143477355853587</v>
      </c>
    </row>
    <row r="38" spans="1:5" x14ac:dyDescent="0.25">
      <c r="A38" s="3" t="s">
        <v>73</v>
      </c>
      <c r="B38" s="56">
        <v>5976</v>
      </c>
      <c r="C38" s="50">
        <f>(B38/($B$40-$B$39)*100)</f>
        <v>5.9234589193850544</v>
      </c>
    </row>
    <row r="39" spans="1:5" x14ac:dyDescent="0.25">
      <c r="A39" s="3" t="s">
        <v>67</v>
      </c>
      <c r="B39" s="56">
        <v>602</v>
      </c>
      <c r="C39" s="50">
        <v>0</v>
      </c>
    </row>
    <row r="40" spans="1:5" x14ac:dyDescent="0.25">
      <c r="A40" s="3" t="s">
        <v>66</v>
      </c>
      <c r="B40" s="56">
        <f>SUM(B35:B39)</f>
        <v>101489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31509</v>
      </c>
      <c r="C43" s="53">
        <f>B43/$B$48*100</f>
        <v>24.550426977497974</v>
      </c>
    </row>
    <row r="44" spans="1:5" x14ac:dyDescent="0.25">
      <c r="A44" s="51" t="s">
        <v>82</v>
      </c>
      <c r="B44" s="57">
        <v>79899</v>
      </c>
      <c r="C44" s="53">
        <f t="shared" ref="C44:C47" si="0">B44/$B$48*100</f>
        <v>62.253786698248462</v>
      </c>
      <c r="D44" s="58"/>
      <c r="E44" s="58"/>
    </row>
    <row r="45" spans="1:5" x14ac:dyDescent="0.25">
      <c r="A45" s="51" t="s">
        <v>83</v>
      </c>
      <c r="B45" s="57">
        <v>5266</v>
      </c>
      <c r="C45" s="53">
        <f t="shared" si="0"/>
        <v>4.1030355918469112</v>
      </c>
      <c r="D45" s="58"/>
      <c r="E45" s="58"/>
    </row>
    <row r="46" spans="1:5" x14ac:dyDescent="0.25">
      <c r="A46" s="51" t="s">
        <v>84</v>
      </c>
      <c r="B46" s="57">
        <v>7504</v>
      </c>
      <c r="C46" s="53">
        <f t="shared" si="0"/>
        <v>5.8467867605809385</v>
      </c>
    </row>
    <row r="47" spans="1:5" x14ac:dyDescent="0.25">
      <c r="A47" s="51" t="s">
        <v>90</v>
      </c>
      <c r="B47" s="57">
        <v>4166</v>
      </c>
      <c r="C47" s="53">
        <f t="shared" si="0"/>
        <v>3.2459639718257183</v>
      </c>
      <c r="D47" s="58"/>
      <c r="E47" s="58"/>
    </row>
    <row r="48" spans="1:5" ht="15.75" thickBot="1" x14ac:dyDescent="0.3">
      <c r="A48" s="59" t="s">
        <v>66</v>
      </c>
      <c r="B48" s="60">
        <f>SUM(B43:B47)</f>
        <v>128344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3.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pageSetup scale="81" orientation="portrait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Teko,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37</v>
      </c>
      <c r="C5" s="50">
        <f>B5/$B$7*100</f>
        <v>69.811320754716974</v>
      </c>
    </row>
    <row r="6" spans="1:6" x14ac:dyDescent="0.25">
      <c r="A6" s="3" t="s">
        <v>65</v>
      </c>
      <c r="B6" s="42">
        <v>16</v>
      </c>
      <c r="C6" s="50">
        <f>B6/$B$7*100</f>
        <v>30.188679245283019</v>
      </c>
    </row>
    <row r="7" spans="1:6" x14ac:dyDescent="0.25">
      <c r="A7" s="3" t="s">
        <v>77</v>
      </c>
      <c r="B7" s="42">
        <v>53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0</v>
      </c>
      <c r="C10" s="55">
        <f>(B10/($B$13-$B$12))*100</f>
        <v>0</v>
      </c>
    </row>
    <row r="11" spans="1:6" x14ac:dyDescent="0.25">
      <c r="A11" s="51" t="s">
        <v>75</v>
      </c>
      <c r="B11" s="34">
        <v>52</v>
      </c>
      <c r="C11" s="55">
        <f>(B11/($B$13-$B$12))*100</f>
        <v>100</v>
      </c>
    </row>
    <row r="12" spans="1:6" x14ac:dyDescent="0.25">
      <c r="A12" s="51" t="s">
        <v>67</v>
      </c>
      <c r="B12" s="42">
        <v>1</v>
      </c>
      <c r="C12" s="50">
        <v>0</v>
      </c>
    </row>
    <row r="13" spans="1:6" x14ac:dyDescent="0.25">
      <c r="A13" s="3" t="s">
        <v>66</v>
      </c>
      <c r="B13" s="42">
        <f>SUM(B11:B12)</f>
        <v>53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0</v>
      </c>
      <c r="C16" s="50">
        <v>0</v>
      </c>
    </row>
    <row r="17" spans="1:3" x14ac:dyDescent="0.25">
      <c r="A17" s="3" t="s">
        <v>76</v>
      </c>
      <c r="B17" s="34">
        <v>0</v>
      </c>
      <c r="C17" s="50"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0</v>
      </c>
      <c r="C19" s="50">
        <v>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v>0</v>
      </c>
    </row>
    <row r="23" spans="1:3" x14ac:dyDescent="0.25">
      <c r="A23" s="3" t="s">
        <v>88</v>
      </c>
      <c r="B23" s="42">
        <v>0</v>
      </c>
      <c r="C23" s="50">
        <v>0</v>
      </c>
    </row>
    <row r="24" spans="1:3" x14ac:dyDescent="0.25">
      <c r="A24" s="3" t="s">
        <v>69</v>
      </c>
      <c r="B24" s="42">
        <v>0</v>
      </c>
      <c r="C24" s="50">
        <v>0</v>
      </c>
    </row>
    <row r="25" spans="1:3" x14ac:dyDescent="0.25">
      <c r="A25" s="3" t="s">
        <v>70</v>
      </c>
      <c r="B25" s="42">
        <v>0</v>
      </c>
      <c r="C25" s="50">
        <v>0</v>
      </c>
    </row>
    <row r="26" spans="1:3" x14ac:dyDescent="0.25">
      <c r="A26" s="3" t="s">
        <v>66</v>
      </c>
      <c r="B26" s="42">
        <v>0</v>
      </c>
      <c r="C26" s="50">
        <v>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42</v>
      </c>
      <c r="C29" s="50">
        <f>(B29/($B$32-$B$31)*100)</f>
        <v>79.245283018867923</v>
      </c>
    </row>
    <row r="30" spans="1:3" x14ac:dyDescent="0.25">
      <c r="A30" s="3" t="s">
        <v>80</v>
      </c>
      <c r="B30" s="42">
        <v>11</v>
      </c>
      <c r="C30" s="50">
        <f>(B30/($B$32-$B$31)*100)</f>
        <v>20.754716981132077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53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8</v>
      </c>
      <c r="C35" s="50">
        <f>(B35/($B$40-$B$39)*100)</f>
        <v>15.09433962264151</v>
      </c>
    </row>
    <row r="36" spans="1:5" x14ac:dyDescent="0.25">
      <c r="A36" s="3" t="s">
        <v>71</v>
      </c>
      <c r="B36" s="56">
        <v>39</v>
      </c>
      <c r="C36" s="50">
        <f>(B36/($B$40-$B$39)*100)</f>
        <v>73.584905660377359</v>
      </c>
    </row>
    <row r="37" spans="1:5" x14ac:dyDescent="0.25">
      <c r="A37" s="3" t="s">
        <v>72</v>
      </c>
      <c r="B37" s="56">
        <v>1</v>
      </c>
      <c r="C37" s="50">
        <f>(B37/($B$40-$B$39)*100)</f>
        <v>1.8867924528301887</v>
      </c>
    </row>
    <row r="38" spans="1:5" x14ac:dyDescent="0.25">
      <c r="A38" s="3" t="s">
        <v>73</v>
      </c>
      <c r="B38" s="56">
        <v>5</v>
      </c>
      <c r="C38" s="50">
        <f>(B38/($B$40-$B$39)*100)</f>
        <v>9.433962264150944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53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40</v>
      </c>
      <c r="C43" s="53">
        <f>B43/$B$48*100</f>
        <v>75.471698113207552</v>
      </c>
    </row>
    <row r="44" spans="1:5" x14ac:dyDescent="0.25">
      <c r="A44" s="51" t="s">
        <v>82</v>
      </c>
      <c r="B44" s="57">
        <v>1</v>
      </c>
      <c r="C44" s="53">
        <f t="shared" ref="C44:C47" si="0">B44/$B$48*100</f>
        <v>1.8867924528301887</v>
      </c>
      <c r="D44" s="58"/>
      <c r="E44" s="58"/>
    </row>
    <row r="45" spans="1:5" x14ac:dyDescent="0.25">
      <c r="A45" s="51" t="s">
        <v>83</v>
      </c>
      <c r="B45" s="57">
        <v>3</v>
      </c>
      <c r="C45" s="53">
        <f t="shared" si="0"/>
        <v>5.6603773584905666</v>
      </c>
      <c r="D45" s="58"/>
      <c r="E45" s="58"/>
    </row>
    <row r="46" spans="1:5" x14ac:dyDescent="0.25">
      <c r="A46" s="51" t="s">
        <v>84</v>
      </c>
      <c r="B46" s="57">
        <v>8</v>
      </c>
      <c r="C46" s="53">
        <f t="shared" si="0"/>
        <v>15.09433962264151</v>
      </c>
    </row>
    <row r="47" spans="1:5" x14ac:dyDescent="0.25">
      <c r="A47" s="51" t="s">
        <v>90</v>
      </c>
      <c r="B47" s="57">
        <v>1</v>
      </c>
      <c r="C47" s="53">
        <f t="shared" si="0"/>
        <v>1.8867924528301887</v>
      </c>
      <c r="D47" s="58"/>
      <c r="E47" s="58"/>
    </row>
    <row r="48" spans="1:5" ht="15.75" thickBot="1" x14ac:dyDescent="0.3">
      <c r="A48" s="59" t="s">
        <v>66</v>
      </c>
      <c r="B48" s="60">
        <f>SUM(B43:B47)</f>
        <v>53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x14ac:dyDescent="0.25">
      <c r="A51" s="36" t="s">
        <v>48</v>
      </c>
      <c r="B51" s="37"/>
      <c r="C51" s="37"/>
      <c r="D51" s="58"/>
      <c r="E51" s="58"/>
    </row>
    <row r="52" spans="1:5" ht="27" customHeight="1" x14ac:dyDescent="0.25">
      <c r="A52" s="75" t="s">
        <v>110</v>
      </c>
      <c r="B52" s="76"/>
      <c r="C52" s="76"/>
    </row>
    <row r="53" spans="1:5" ht="15" customHeight="1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tepehua,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4399</v>
      </c>
      <c r="C5" s="50">
        <f>B5/$B$7*100</f>
        <v>49.052185548617302</v>
      </c>
    </row>
    <row r="6" spans="1:6" x14ac:dyDescent="0.25">
      <c r="A6" s="3" t="s">
        <v>65</v>
      </c>
      <c r="B6" s="42">
        <v>4569</v>
      </c>
      <c r="C6" s="50">
        <f>B6/$B$7*100</f>
        <v>50.94781445138269</v>
      </c>
    </row>
    <row r="7" spans="1:6" x14ac:dyDescent="0.25">
      <c r="A7" s="3" t="s">
        <v>77</v>
      </c>
      <c r="B7" s="42">
        <v>8968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405</v>
      </c>
      <c r="C10" s="55">
        <f>(B10/($B$13-$B$12))*100</f>
        <v>4.609606191668564</v>
      </c>
    </row>
    <row r="11" spans="1:6" x14ac:dyDescent="0.25">
      <c r="A11" s="51" t="s">
        <v>75</v>
      </c>
      <c r="B11" s="34">
        <v>8381</v>
      </c>
      <c r="C11" s="55">
        <f>(B11/($B$13-$B$12))*100</f>
        <v>95.390393808331439</v>
      </c>
    </row>
    <row r="12" spans="1:6" x14ac:dyDescent="0.25">
      <c r="A12" s="51" t="s">
        <v>67</v>
      </c>
      <c r="B12" s="42">
        <v>182</v>
      </c>
      <c r="C12" s="50">
        <v>0</v>
      </c>
    </row>
    <row r="13" spans="1:6" x14ac:dyDescent="0.25">
      <c r="A13" s="3" t="s">
        <v>66</v>
      </c>
      <c r="B13" s="42">
        <f>SUM(B10:B12)</f>
        <v>8968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922</v>
      </c>
      <c r="C16" s="50">
        <f>(B16/($B$19-$B$18)*100)</f>
        <v>98.085106382978722</v>
      </c>
    </row>
    <row r="17" spans="1:3" x14ac:dyDescent="0.25">
      <c r="A17" s="3" t="s">
        <v>76</v>
      </c>
      <c r="B17" s="34">
        <v>18</v>
      </c>
      <c r="C17" s="50">
        <f>(B17/($B$19-$B$18)*100)</f>
        <v>1.9148936170212765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940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4</v>
      </c>
      <c r="C22" s="50">
        <f>(B22/$B$26)*100</f>
        <v>0.42735042735042739</v>
      </c>
    </row>
    <row r="23" spans="1:3" x14ac:dyDescent="0.25">
      <c r="A23" s="3" t="s">
        <v>88</v>
      </c>
      <c r="B23" s="42">
        <v>91</v>
      </c>
      <c r="C23" s="50">
        <f>(B23/$B$26)*100</f>
        <v>9.7222222222222232</v>
      </c>
    </row>
    <row r="24" spans="1:3" x14ac:dyDescent="0.25">
      <c r="A24" s="3" t="s">
        <v>69</v>
      </c>
      <c r="B24" s="42">
        <v>688</v>
      </c>
      <c r="C24" s="50">
        <f>(B24/$B$26)*100</f>
        <v>73.504273504273513</v>
      </c>
    </row>
    <row r="25" spans="1:3" x14ac:dyDescent="0.25">
      <c r="A25" s="3" t="s">
        <v>70</v>
      </c>
      <c r="B25" s="42">
        <v>153</v>
      </c>
      <c r="C25" s="50">
        <f>(B25/$B$26)*100</f>
        <v>16.346153846153847</v>
      </c>
    </row>
    <row r="26" spans="1:3" x14ac:dyDescent="0.25">
      <c r="A26" s="3" t="s">
        <v>66</v>
      </c>
      <c r="B26" s="42">
        <f>SUM(B22:B25)</f>
        <v>936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5824</v>
      </c>
      <c r="C29" s="50">
        <f>(B29/($B$32-$B$31)*100)</f>
        <v>74.513817809621287</v>
      </c>
    </row>
    <row r="30" spans="1:3" x14ac:dyDescent="0.25">
      <c r="A30" s="3" t="s">
        <v>80</v>
      </c>
      <c r="B30" s="42">
        <v>1992</v>
      </c>
      <c r="C30" s="50">
        <f>(B30/($B$32-$B$31)*100)</f>
        <v>25.48618219037871</v>
      </c>
    </row>
    <row r="31" spans="1:3" x14ac:dyDescent="0.25">
      <c r="A31" s="3" t="s">
        <v>67</v>
      </c>
      <c r="B31" s="42">
        <v>58</v>
      </c>
      <c r="C31" s="50">
        <v>0</v>
      </c>
    </row>
    <row r="32" spans="1:3" x14ac:dyDescent="0.25">
      <c r="A32" s="3" t="s">
        <v>66</v>
      </c>
      <c r="B32" s="42">
        <f>SUM(B29:B31)</f>
        <v>7874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1659</v>
      </c>
      <c r="C35" s="50">
        <f>(B35/($B$40-$B$39)*100)</f>
        <v>21.160714285714285</v>
      </c>
    </row>
    <row r="36" spans="1:5" x14ac:dyDescent="0.25">
      <c r="A36" s="3" t="s">
        <v>71</v>
      </c>
      <c r="B36" s="56">
        <v>4759</v>
      </c>
      <c r="C36" s="50">
        <f>(B36/($B$40-$B$39)*100)</f>
        <v>60.701530612244902</v>
      </c>
    </row>
    <row r="37" spans="1:5" x14ac:dyDescent="0.25">
      <c r="A37" s="3" t="s">
        <v>72</v>
      </c>
      <c r="B37" s="56">
        <v>998</v>
      </c>
      <c r="C37" s="50">
        <f>(B37/($B$40-$B$39)*100)</f>
        <v>12.729591836734693</v>
      </c>
    </row>
    <row r="38" spans="1:5" x14ac:dyDescent="0.25">
      <c r="A38" s="3" t="s">
        <v>73</v>
      </c>
      <c r="B38" s="56">
        <v>424</v>
      </c>
      <c r="C38" s="50">
        <f>(B38/($B$40-$B$39)*100)</f>
        <v>5.4081632653061229</v>
      </c>
    </row>
    <row r="39" spans="1:5" x14ac:dyDescent="0.25">
      <c r="A39" s="3" t="s">
        <v>67</v>
      </c>
      <c r="B39" s="56">
        <v>34</v>
      </c>
      <c r="C39" s="50">
        <v>0</v>
      </c>
    </row>
    <row r="40" spans="1:5" x14ac:dyDescent="0.25">
      <c r="A40" s="3" t="s">
        <v>66</v>
      </c>
      <c r="B40" s="56">
        <f>SUM(B35:B39)</f>
        <v>7874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6494</v>
      </c>
      <c r="C43" s="53">
        <f>B43/$B$48*100</f>
        <v>72.413024085637829</v>
      </c>
    </row>
    <row r="44" spans="1:5" x14ac:dyDescent="0.25">
      <c r="A44" s="51" t="s">
        <v>82</v>
      </c>
      <c r="B44" s="57">
        <v>1221</v>
      </c>
      <c r="C44" s="53">
        <f t="shared" ref="C44:C47" si="0">B44/$B$48*100</f>
        <v>13.615075825156111</v>
      </c>
      <c r="D44" s="58"/>
      <c r="E44" s="58"/>
    </row>
    <row r="45" spans="1:5" x14ac:dyDescent="0.25">
      <c r="A45" s="51" t="s">
        <v>83</v>
      </c>
      <c r="B45" s="57">
        <v>132</v>
      </c>
      <c r="C45" s="53">
        <f t="shared" si="0"/>
        <v>1.4719000892060661</v>
      </c>
      <c r="D45" s="58"/>
      <c r="E45" s="58"/>
    </row>
    <row r="46" spans="1:5" x14ac:dyDescent="0.25">
      <c r="A46" s="51" t="s">
        <v>84</v>
      </c>
      <c r="B46" s="57">
        <v>791</v>
      </c>
      <c r="C46" s="53">
        <f t="shared" si="0"/>
        <v>8.820249776984836</v>
      </c>
    </row>
    <row r="47" spans="1:5" x14ac:dyDescent="0.25">
      <c r="A47" s="51" t="s">
        <v>90</v>
      </c>
      <c r="B47" s="57">
        <v>330</v>
      </c>
      <c r="C47" s="53">
        <f t="shared" si="0"/>
        <v>3.6797502230151649</v>
      </c>
      <c r="D47" s="58"/>
      <c r="E47" s="58"/>
    </row>
    <row r="48" spans="1:5" ht="15.75" thickBot="1" x14ac:dyDescent="0.3">
      <c r="A48" s="59" t="s">
        <v>66</v>
      </c>
      <c r="B48" s="60">
        <f>SUM(B43:B47)</f>
        <v>8968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42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 tepehuano del norte,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92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4135</v>
      </c>
      <c r="C5" s="50">
        <f>B5/$B$7*100</f>
        <v>49.085944919278255</v>
      </c>
    </row>
    <row r="6" spans="1:6" x14ac:dyDescent="0.25">
      <c r="A6" s="3" t="s">
        <v>65</v>
      </c>
      <c r="B6" s="42">
        <v>4289</v>
      </c>
      <c r="C6" s="50">
        <f>B6/$B$7*100</f>
        <v>50.914055080721745</v>
      </c>
    </row>
    <row r="7" spans="1:6" x14ac:dyDescent="0.25">
      <c r="A7" s="3" t="s">
        <v>77</v>
      </c>
      <c r="B7" s="42">
        <v>8424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545</v>
      </c>
      <c r="C10" s="55">
        <f>(B10/($B$13-$B$12))*100</f>
        <v>6.7035670356703561</v>
      </c>
    </row>
    <row r="11" spans="1:6" x14ac:dyDescent="0.25">
      <c r="A11" s="51" t="s">
        <v>75</v>
      </c>
      <c r="B11" s="34">
        <v>7585</v>
      </c>
      <c r="C11" s="55">
        <f>(B11/($B$13-$B$12))*100</f>
        <v>93.29643296432964</v>
      </c>
    </row>
    <row r="12" spans="1:6" x14ac:dyDescent="0.25">
      <c r="A12" s="51" t="s">
        <v>67</v>
      </c>
      <c r="B12" s="42">
        <v>294</v>
      </c>
      <c r="C12" s="50">
        <v>0</v>
      </c>
    </row>
    <row r="13" spans="1:6" x14ac:dyDescent="0.25">
      <c r="A13" s="3" t="s">
        <v>66</v>
      </c>
      <c r="B13" s="42">
        <f>SUM(B10:B12)</f>
        <v>8424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1548</v>
      </c>
      <c r="C16" s="50">
        <f>(B16/($B$19-$B$18)*100)</f>
        <v>69.448183041722743</v>
      </c>
    </row>
    <row r="17" spans="1:4" x14ac:dyDescent="0.25">
      <c r="A17" s="3" t="s">
        <v>76</v>
      </c>
      <c r="B17" s="34">
        <v>681</v>
      </c>
      <c r="C17" s="50">
        <f>(B17/($B$19-$B$18)*100)</f>
        <v>30.551816958277257</v>
      </c>
    </row>
    <row r="18" spans="1:4" x14ac:dyDescent="0.25">
      <c r="A18" s="3" t="s">
        <v>67</v>
      </c>
      <c r="B18" s="42">
        <v>11</v>
      </c>
      <c r="C18" s="50">
        <v>0</v>
      </c>
      <c r="D18" s="35" t="s">
        <v>93</v>
      </c>
    </row>
    <row r="19" spans="1:4" x14ac:dyDescent="0.25">
      <c r="A19" s="3" t="s">
        <v>66</v>
      </c>
      <c r="B19" s="42">
        <f>SUM(B16:B18)</f>
        <v>2240</v>
      </c>
      <c r="C19" s="50">
        <f>SUM(C16:C17)</f>
        <v>100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451</v>
      </c>
      <c r="C22" s="50">
        <f>(B22/$B$26)*100</f>
        <v>20.215150156880323</v>
      </c>
    </row>
    <row r="23" spans="1:4" x14ac:dyDescent="0.25">
      <c r="A23" s="3" t="s">
        <v>88</v>
      </c>
      <c r="B23" s="42">
        <v>178</v>
      </c>
      <c r="C23" s="50">
        <f>(B23/$B$26)*100</f>
        <v>7.9784849843119678</v>
      </c>
    </row>
    <row r="24" spans="1:4" x14ac:dyDescent="0.25">
      <c r="A24" s="3" t="s">
        <v>69</v>
      </c>
      <c r="B24" s="42">
        <v>1509</v>
      </c>
      <c r="C24" s="50">
        <f>(B24/$B$26)*100</f>
        <v>67.637830569251463</v>
      </c>
    </row>
    <row r="25" spans="1:4" x14ac:dyDescent="0.25">
      <c r="A25" s="3" t="s">
        <v>70</v>
      </c>
      <c r="B25" s="42">
        <v>93</v>
      </c>
      <c r="C25" s="50">
        <f>(B25/$B$26)*100</f>
        <v>4.1685342895562529</v>
      </c>
    </row>
    <row r="26" spans="1:4" x14ac:dyDescent="0.25">
      <c r="A26" s="3" t="s">
        <v>66</v>
      </c>
      <c r="B26" s="42">
        <f>SUM(B22:B25)</f>
        <v>2231</v>
      </c>
      <c r="C26" s="50">
        <f>SUM(C22:C25)</f>
        <v>100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2840</v>
      </c>
      <c r="C29" s="50">
        <f>(B29/($B$32-$B$31)*100)</f>
        <v>52.55366395262768</v>
      </c>
    </row>
    <row r="30" spans="1:4" x14ac:dyDescent="0.25">
      <c r="A30" s="3" t="s">
        <v>80</v>
      </c>
      <c r="B30" s="42">
        <v>2564</v>
      </c>
      <c r="C30" s="50">
        <f>(B30/($B$32-$B$31)*100)</f>
        <v>47.44633604737232</v>
      </c>
    </row>
    <row r="31" spans="1:4" x14ac:dyDescent="0.25">
      <c r="A31" s="3" t="s">
        <v>67</v>
      </c>
      <c r="B31" s="42">
        <v>26</v>
      </c>
      <c r="C31" s="50">
        <v>0</v>
      </c>
    </row>
    <row r="32" spans="1:4" x14ac:dyDescent="0.25">
      <c r="A32" s="3" t="s">
        <v>66</v>
      </c>
      <c r="B32" s="42">
        <f>SUM(B29:B31)</f>
        <v>5430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2580</v>
      </c>
      <c r="C35" s="50">
        <f>(B35/($B$40-$B$39)*100)</f>
        <v>47.610260195608042</v>
      </c>
    </row>
    <row r="36" spans="1:5" ht="15.75" customHeight="1" x14ac:dyDescent="0.25">
      <c r="A36" s="3" t="s">
        <v>71</v>
      </c>
      <c r="B36" s="56">
        <v>2605</v>
      </c>
      <c r="C36" s="50">
        <f>(B36/($B$40-$B$39)*100)</f>
        <v>48.071599926185641</v>
      </c>
    </row>
    <row r="37" spans="1:5" x14ac:dyDescent="0.25">
      <c r="A37" s="3" t="s">
        <v>72</v>
      </c>
      <c r="B37" s="56">
        <v>179</v>
      </c>
      <c r="C37" s="50">
        <f>(B37/($B$40-$B$39)*100)</f>
        <v>3.3031924709355969</v>
      </c>
    </row>
    <row r="38" spans="1:5" x14ac:dyDescent="0.25">
      <c r="A38" s="3" t="s">
        <v>73</v>
      </c>
      <c r="B38" s="56">
        <v>55</v>
      </c>
      <c r="C38" s="50">
        <f>(B38/($B$40-$B$39)*100)</f>
        <v>1.0149474072707141</v>
      </c>
    </row>
    <row r="39" spans="1:5" x14ac:dyDescent="0.25">
      <c r="A39" s="3" t="s">
        <v>67</v>
      </c>
      <c r="B39" s="56">
        <v>11</v>
      </c>
      <c r="C39" s="50">
        <v>0</v>
      </c>
    </row>
    <row r="40" spans="1:5" x14ac:dyDescent="0.25">
      <c r="A40" s="3" t="s">
        <v>66</v>
      </c>
      <c r="B40" s="56">
        <f>SUM(B35:B39)</f>
        <v>5430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6836</v>
      </c>
      <c r="C43" s="53">
        <f>B43/$B$48*100</f>
        <v>81.149097815764478</v>
      </c>
    </row>
    <row r="44" spans="1:5" x14ac:dyDescent="0.25">
      <c r="A44" s="51" t="s">
        <v>82</v>
      </c>
      <c r="B44" s="57">
        <v>1412</v>
      </c>
      <c r="C44" s="53">
        <f t="shared" ref="C44:C47" si="0">B44/$B$48*100</f>
        <v>16.761633428300097</v>
      </c>
      <c r="D44" s="58"/>
      <c r="E44" s="58"/>
    </row>
    <row r="45" spans="1:5" x14ac:dyDescent="0.25">
      <c r="A45" s="51" t="s">
        <v>83</v>
      </c>
      <c r="B45" s="57">
        <v>17</v>
      </c>
      <c r="C45" s="53">
        <f t="shared" si="0"/>
        <v>0.20180436847103517</v>
      </c>
      <c r="D45" s="58"/>
      <c r="E45" s="58"/>
    </row>
    <row r="46" spans="1:5" x14ac:dyDescent="0.25">
      <c r="A46" s="51" t="s">
        <v>84</v>
      </c>
      <c r="B46" s="57">
        <v>133</v>
      </c>
      <c r="C46" s="53">
        <f t="shared" si="0"/>
        <v>1.5788224121557455</v>
      </c>
    </row>
    <row r="47" spans="1:5" x14ac:dyDescent="0.25">
      <c r="A47" s="51" t="s">
        <v>90</v>
      </c>
      <c r="B47" s="57">
        <v>26</v>
      </c>
      <c r="C47" s="53">
        <f t="shared" si="0"/>
        <v>0.30864197530864196</v>
      </c>
      <c r="D47" s="58"/>
      <c r="E47" s="58"/>
    </row>
    <row r="48" spans="1:5" ht="15.75" thickBot="1" x14ac:dyDescent="0.3">
      <c r="A48" s="59" t="s">
        <v>66</v>
      </c>
      <c r="B48" s="60">
        <f>SUM(B43:B47)</f>
        <v>8424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2.7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40.425781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 tepehuano del sur,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94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14633</v>
      </c>
      <c r="C5" s="50">
        <f>B5/$B$7*100</f>
        <v>49.635358366405477</v>
      </c>
    </row>
    <row r="6" spans="1:6" x14ac:dyDescent="0.25">
      <c r="A6" s="3" t="s">
        <v>65</v>
      </c>
      <c r="B6" s="42">
        <v>14848</v>
      </c>
      <c r="C6" s="50">
        <f>B6/$B$7*100</f>
        <v>50.364641633594523</v>
      </c>
    </row>
    <row r="7" spans="1:6" x14ac:dyDescent="0.25">
      <c r="A7" s="3" t="s">
        <v>77</v>
      </c>
      <c r="B7" s="42">
        <v>29481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5835</v>
      </c>
      <c r="C10" s="55">
        <f>(B10/($B$13-$B$12))*100</f>
        <v>20.425665978226625</v>
      </c>
    </row>
    <row r="11" spans="1:6" x14ac:dyDescent="0.25">
      <c r="A11" s="51" t="s">
        <v>75</v>
      </c>
      <c r="B11" s="34">
        <v>22732</v>
      </c>
      <c r="C11" s="55">
        <f>(B11/($B$13-$B$12))*100</f>
        <v>79.574334021773367</v>
      </c>
    </row>
    <row r="12" spans="1:6" x14ac:dyDescent="0.25">
      <c r="A12" s="51" t="s">
        <v>67</v>
      </c>
      <c r="B12" s="42">
        <v>914</v>
      </c>
      <c r="C12" s="50">
        <v>0</v>
      </c>
    </row>
    <row r="13" spans="1:6" x14ac:dyDescent="0.25">
      <c r="A13" s="3" t="s">
        <v>66</v>
      </c>
      <c r="B13" s="42">
        <f>SUM(B10:B12)</f>
        <v>29481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6709</v>
      </c>
      <c r="C16" s="50">
        <f>(B16/($B$19-$B$18)*100)</f>
        <v>86.915403549682608</v>
      </c>
    </row>
    <row r="17" spans="1:3" x14ac:dyDescent="0.25">
      <c r="A17" s="3" t="s">
        <v>76</v>
      </c>
      <c r="B17" s="34">
        <v>1010</v>
      </c>
      <c r="C17" s="50">
        <f>(B17/($B$19-$B$18)*100)</f>
        <v>13.084596450317399</v>
      </c>
    </row>
    <row r="18" spans="1:3" x14ac:dyDescent="0.25">
      <c r="A18" s="3" t="s">
        <v>67</v>
      </c>
      <c r="B18" s="42">
        <v>46</v>
      </c>
      <c r="C18" s="50">
        <v>0</v>
      </c>
    </row>
    <row r="19" spans="1:3" x14ac:dyDescent="0.25">
      <c r="A19" s="3" t="s">
        <v>66</v>
      </c>
      <c r="B19" s="42">
        <f>SUM(B16:B18)</f>
        <v>7765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674</v>
      </c>
      <c r="C22" s="50">
        <f>(B22/$B$26)*100</f>
        <v>8.7362281270252744</v>
      </c>
    </row>
    <row r="23" spans="1:3" x14ac:dyDescent="0.25">
      <c r="A23" s="3" t="s">
        <v>88</v>
      </c>
      <c r="B23" s="42">
        <v>712</v>
      </c>
      <c r="C23" s="50">
        <f>(B23/$B$26)*100</f>
        <v>9.2287751134154252</v>
      </c>
    </row>
    <row r="24" spans="1:3" x14ac:dyDescent="0.25">
      <c r="A24" s="3" t="s">
        <v>69</v>
      </c>
      <c r="B24" s="42">
        <v>5600</v>
      </c>
      <c r="C24" s="50">
        <f>(B24/$B$26)*100</f>
        <v>72.585871678548287</v>
      </c>
    </row>
    <row r="25" spans="1:3" x14ac:dyDescent="0.25">
      <c r="A25" s="3" t="s">
        <v>70</v>
      </c>
      <c r="B25" s="42">
        <v>729</v>
      </c>
      <c r="C25" s="50">
        <f>(B25/$B$26)*100</f>
        <v>9.449125081011017</v>
      </c>
    </row>
    <row r="26" spans="1:3" x14ac:dyDescent="0.25">
      <c r="A26" s="3" t="s">
        <v>66</v>
      </c>
      <c r="B26" s="42">
        <f>SUM(B22:B25)</f>
        <v>7715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12555</v>
      </c>
      <c r="C29" s="50">
        <f>(B29/($B$32-$B$31)*100)</f>
        <v>66.725127551020407</v>
      </c>
    </row>
    <row r="30" spans="1:3" x14ac:dyDescent="0.25">
      <c r="A30" s="3" t="s">
        <v>80</v>
      </c>
      <c r="B30" s="42">
        <v>6261</v>
      </c>
      <c r="C30" s="50">
        <f>(B30/($B$32-$B$31)*100)</f>
        <v>33.274872448979593</v>
      </c>
    </row>
    <row r="31" spans="1:3" x14ac:dyDescent="0.25">
      <c r="A31" s="3" t="s">
        <v>67</v>
      </c>
      <c r="B31" s="42">
        <v>183</v>
      </c>
      <c r="C31" s="50">
        <v>0</v>
      </c>
    </row>
    <row r="32" spans="1:3" x14ac:dyDescent="0.25">
      <c r="A32" s="3" t="s">
        <v>66</v>
      </c>
      <c r="B32" s="42">
        <f>SUM(B29:B31)</f>
        <v>18999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ht="15.75" customHeight="1" x14ac:dyDescent="0.25">
      <c r="A35" s="3" t="s">
        <v>68</v>
      </c>
      <c r="B35" s="56">
        <v>6380</v>
      </c>
      <c r="C35" s="50">
        <f>(B35/($B$40-$B$39)*100)</f>
        <v>33.821034775233251</v>
      </c>
    </row>
    <row r="36" spans="1:5" x14ac:dyDescent="0.25">
      <c r="A36" s="3" t="s">
        <v>71</v>
      </c>
      <c r="B36" s="56">
        <v>10195</v>
      </c>
      <c r="C36" s="50">
        <f>(B36/($B$40-$B$39)*100)</f>
        <v>54.044741306191689</v>
      </c>
    </row>
    <row r="37" spans="1:5" x14ac:dyDescent="0.25">
      <c r="A37" s="3" t="s">
        <v>72</v>
      </c>
      <c r="B37" s="56">
        <v>1696</v>
      </c>
      <c r="C37" s="50">
        <f>(B37/($B$40-$B$39)*100)</f>
        <v>8.9906700593723485</v>
      </c>
    </row>
    <row r="38" spans="1:5" x14ac:dyDescent="0.25">
      <c r="A38" s="3" t="s">
        <v>73</v>
      </c>
      <c r="B38" s="56">
        <v>593</v>
      </c>
      <c r="C38" s="50">
        <f>(B38/($B$40-$B$39)*100)</f>
        <v>3.1435538592027141</v>
      </c>
    </row>
    <row r="39" spans="1:5" x14ac:dyDescent="0.25">
      <c r="A39" s="3" t="s">
        <v>67</v>
      </c>
      <c r="B39" s="56">
        <v>135</v>
      </c>
      <c r="C39" s="50">
        <v>0</v>
      </c>
    </row>
    <row r="40" spans="1:5" x14ac:dyDescent="0.25">
      <c r="A40" s="3" t="s">
        <v>66</v>
      </c>
      <c r="B40" s="56">
        <f>SUM(B35:B39)</f>
        <v>18999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27462</v>
      </c>
      <c r="C43" s="53">
        <f>B43/$B$48*100</f>
        <v>93.151521318815512</v>
      </c>
    </row>
    <row r="44" spans="1:5" ht="15" customHeight="1" x14ac:dyDescent="0.25">
      <c r="A44" s="51" t="s">
        <v>82</v>
      </c>
      <c r="B44" s="57">
        <v>189</v>
      </c>
      <c r="C44" s="53">
        <f t="shared" ref="C44:C47" si="0">B44/$B$48*100</f>
        <v>0.64109087208710691</v>
      </c>
      <c r="D44" s="58"/>
      <c r="E44" s="58"/>
    </row>
    <row r="45" spans="1:5" x14ac:dyDescent="0.25">
      <c r="A45" s="51" t="s">
        <v>83</v>
      </c>
      <c r="B45" s="57">
        <v>283</v>
      </c>
      <c r="C45" s="53">
        <f t="shared" si="0"/>
        <v>0.95994030053254631</v>
      </c>
      <c r="D45" s="58"/>
      <c r="E45" s="58"/>
    </row>
    <row r="46" spans="1:5" x14ac:dyDescent="0.25">
      <c r="A46" s="51" t="s">
        <v>84</v>
      </c>
      <c r="B46" s="57">
        <v>1540</v>
      </c>
      <c r="C46" s="53">
        <f t="shared" si="0"/>
        <v>5.2237034021912416</v>
      </c>
    </row>
    <row r="47" spans="1:5" x14ac:dyDescent="0.25">
      <c r="A47" s="51" t="s">
        <v>90</v>
      </c>
      <c r="B47" s="57">
        <v>7</v>
      </c>
      <c r="C47" s="53">
        <f t="shared" si="0"/>
        <v>2.3744106373596554E-2</v>
      </c>
      <c r="D47" s="58"/>
      <c r="E47" s="58"/>
    </row>
    <row r="48" spans="1:5" ht="15.75" thickBot="1" x14ac:dyDescent="0.3">
      <c r="A48" s="59" t="s">
        <v>66</v>
      </c>
      <c r="B48" s="60">
        <f>SUM(B43:B47)</f>
        <v>29481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texistepequeño,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26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179</v>
      </c>
      <c r="C5" s="50">
        <f>B5/$B$7*100</f>
        <v>54.907975460122707</v>
      </c>
    </row>
    <row r="6" spans="1:6" x14ac:dyDescent="0.25">
      <c r="A6" s="3" t="s">
        <v>65</v>
      </c>
      <c r="B6" s="42">
        <v>147</v>
      </c>
      <c r="C6" s="50">
        <f>B6/$B$7*100</f>
        <v>45.092024539877301</v>
      </c>
    </row>
    <row r="7" spans="1:6" x14ac:dyDescent="0.25">
      <c r="A7" s="3" t="s">
        <v>77</v>
      </c>
      <c r="B7" s="42">
        <v>326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2</v>
      </c>
      <c r="C10" s="55">
        <f>(B10/($B$13-$B$12))*100</f>
        <v>0.62305295950155759</v>
      </c>
    </row>
    <row r="11" spans="1:6" x14ac:dyDescent="0.25">
      <c r="A11" s="51" t="s">
        <v>75</v>
      </c>
      <c r="B11" s="34">
        <v>319</v>
      </c>
      <c r="C11" s="55">
        <f>(B11/($B$13-$B$12))*100</f>
        <v>99.376947040498436</v>
      </c>
    </row>
    <row r="12" spans="1:6" x14ac:dyDescent="0.25">
      <c r="A12" s="51" t="s">
        <v>67</v>
      </c>
      <c r="B12" s="42">
        <v>5</v>
      </c>
      <c r="C12" s="50">
        <v>0</v>
      </c>
    </row>
    <row r="13" spans="1:6" x14ac:dyDescent="0.25">
      <c r="A13" s="3" t="s">
        <v>66</v>
      </c>
      <c r="B13" s="42">
        <f>SUM(B10:B12)</f>
        <v>326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</v>
      </c>
      <c r="C16" s="50">
        <f>(B16/($B$19-$B$18)*100)</f>
        <v>50</v>
      </c>
    </row>
    <row r="17" spans="1:3" x14ac:dyDescent="0.25">
      <c r="A17" s="3" t="s">
        <v>76</v>
      </c>
      <c r="B17" s="34">
        <v>1</v>
      </c>
      <c r="C17" s="50">
        <f>(B17/($B$19-$B$18)*100)</f>
        <v>50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2</v>
      </c>
      <c r="C24" s="50">
        <f>(B24/$B$26)*100</f>
        <v>100</v>
      </c>
    </row>
    <row r="25" spans="1:3" x14ac:dyDescent="0.25">
      <c r="A25" s="3" t="s">
        <v>70</v>
      </c>
      <c r="B25" s="42">
        <v>0</v>
      </c>
      <c r="C25" s="50">
        <f>(B25/$B$26)*100</f>
        <v>0</v>
      </c>
    </row>
    <row r="26" spans="1:3" x14ac:dyDescent="0.25">
      <c r="A26" s="3" t="s">
        <v>66</v>
      </c>
      <c r="B26" s="42">
        <f>SUM(B22:B25)</f>
        <v>2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140</v>
      </c>
      <c r="C29" s="50">
        <f>(B29/($B$32-$B$31)*100)</f>
        <v>43.209876543209873</v>
      </c>
    </row>
    <row r="30" spans="1:3" x14ac:dyDescent="0.25">
      <c r="A30" s="3" t="s">
        <v>80</v>
      </c>
      <c r="B30" s="42">
        <v>184</v>
      </c>
      <c r="C30" s="50">
        <f>(B30/($B$32-$B$31)*100)</f>
        <v>56.79012345679012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324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207</v>
      </c>
      <c r="C35" s="50">
        <f>(B35/($B$40-$B$39)*100)</f>
        <v>63.888888888888886</v>
      </c>
    </row>
    <row r="36" spans="1:5" x14ac:dyDescent="0.25">
      <c r="A36" s="3" t="s">
        <v>71</v>
      </c>
      <c r="B36" s="56">
        <v>108</v>
      </c>
      <c r="C36" s="50">
        <f>(B36/($B$40-$B$39)*100)</f>
        <v>33.333333333333329</v>
      </c>
    </row>
    <row r="37" spans="1:5" x14ac:dyDescent="0.25">
      <c r="A37" s="3" t="s">
        <v>72</v>
      </c>
      <c r="B37" s="56">
        <v>3</v>
      </c>
      <c r="C37" s="50">
        <f>(B37/($B$40-$B$39)*100)</f>
        <v>0.92592592592592582</v>
      </c>
    </row>
    <row r="38" spans="1:5" x14ac:dyDescent="0.25">
      <c r="A38" s="3" t="s">
        <v>73</v>
      </c>
      <c r="B38" s="56">
        <v>6</v>
      </c>
      <c r="C38" s="50">
        <f>(B38/($B$40-$B$39)*100)</f>
        <v>1.8518518518518516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324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21</v>
      </c>
      <c r="C43" s="53">
        <f>B43/$B$48*100</f>
        <v>6.4417177914110431</v>
      </c>
    </row>
    <row r="44" spans="1:5" x14ac:dyDescent="0.25">
      <c r="A44" s="51" t="s">
        <v>82</v>
      </c>
      <c r="B44" s="57">
        <v>304</v>
      </c>
      <c r="C44" s="53">
        <f t="shared" ref="C44:C47" si="0">B44/$B$48*100</f>
        <v>93.251533742331276</v>
      </c>
      <c r="D44" s="58"/>
      <c r="E44" s="58"/>
    </row>
    <row r="45" spans="1:5" x14ac:dyDescent="0.25">
      <c r="A45" s="51" t="s">
        <v>83</v>
      </c>
      <c r="B45" s="57">
        <v>1</v>
      </c>
      <c r="C45" s="53">
        <f t="shared" si="0"/>
        <v>0.30674846625766872</v>
      </c>
      <c r="D45" s="58"/>
      <c r="E45" s="58"/>
    </row>
    <row r="46" spans="1:5" x14ac:dyDescent="0.25">
      <c r="A46" s="51" t="s">
        <v>84</v>
      </c>
      <c r="B46" s="57">
        <v>0</v>
      </c>
      <c r="C46" s="53">
        <f t="shared" si="0"/>
        <v>0</v>
      </c>
    </row>
    <row r="47" spans="1:5" x14ac:dyDescent="0.25">
      <c r="A47" s="51" t="s">
        <v>90</v>
      </c>
      <c r="B47" s="57">
        <v>0</v>
      </c>
      <c r="C47" s="53">
        <f t="shared" si="0"/>
        <v>0</v>
      </c>
      <c r="D47" s="58"/>
      <c r="E47" s="58"/>
    </row>
    <row r="48" spans="1:5" ht="15.75" thickBot="1" x14ac:dyDescent="0.3">
      <c r="A48" s="59" t="s">
        <v>66</v>
      </c>
      <c r="B48" s="60">
        <f>SUM(B43:B47)</f>
        <v>326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9.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tojolabal,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26938</v>
      </c>
      <c r="C5" s="50">
        <f>B5/$B$7*100</f>
        <v>49.700190033394222</v>
      </c>
    </row>
    <row r="6" spans="1:6" x14ac:dyDescent="0.25">
      <c r="A6" s="3" t="s">
        <v>65</v>
      </c>
      <c r="B6" s="42">
        <v>27263</v>
      </c>
      <c r="C6" s="50">
        <f>B6/$B$7*100</f>
        <v>50.299809966605778</v>
      </c>
    </row>
    <row r="7" spans="1:6" x14ac:dyDescent="0.25">
      <c r="A7" s="3" t="s">
        <v>77</v>
      </c>
      <c r="B7" s="42">
        <v>54201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12129</v>
      </c>
      <c r="C10" s="55">
        <f>(B10/($B$13-$B$12))*100</f>
        <v>22.617760041770783</v>
      </c>
    </row>
    <row r="11" spans="1:6" x14ac:dyDescent="0.25">
      <c r="A11" s="51" t="s">
        <v>75</v>
      </c>
      <c r="B11" s="34">
        <v>41497</v>
      </c>
      <c r="C11" s="55">
        <f>(B11/($B$13-$B$12))*100</f>
        <v>77.382239958229221</v>
      </c>
    </row>
    <row r="12" spans="1:6" x14ac:dyDescent="0.25">
      <c r="A12" s="51" t="s">
        <v>67</v>
      </c>
      <c r="B12" s="42">
        <v>575</v>
      </c>
      <c r="C12" s="50">
        <v>0</v>
      </c>
    </row>
    <row r="13" spans="1:6" x14ac:dyDescent="0.25">
      <c r="A13" s="3" t="s">
        <v>66</v>
      </c>
      <c r="B13" s="42">
        <f>SUM(B10:B12)</f>
        <v>54201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10911</v>
      </c>
      <c r="C16" s="50">
        <f>(B16/($B$19-$B$18)*100)</f>
        <v>87.099864293126856</v>
      </c>
    </row>
    <row r="17" spans="1:4" x14ac:dyDescent="0.25">
      <c r="A17" s="3" t="s">
        <v>76</v>
      </c>
      <c r="B17" s="34">
        <v>1616</v>
      </c>
      <c r="C17" s="50">
        <f>(B17/($B$19-$B$18)*100)</f>
        <v>12.900135706873153</v>
      </c>
    </row>
    <row r="18" spans="1:4" x14ac:dyDescent="0.25">
      <c r="A18" s="3" t="s">
        <v>67</v>
      </c>
      <c r="B18" s="42">
        <v>38</v>
      </c>
      <c r="C18" s="50">
        <v>0</v>
      </c>
    </row>
    <row r="19" spans="1:4" x14ac:dyDescent="0.25">
      <c r="A19" s="3" t="s">
        <v>66</v>
      </c>
      <c r="B19" s="42">
        <f>SUM(B16:B18)</f>
        <v>12565</v>
      </c>
      <c r="C19" s="50">
        <f>SUM(C16:C17)</f>
        <v>100.00000000000001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732</v>
      </c>
      <c r="C22" s="50">
        <f>(B22/$B$26)*100</f>
        <v>5.8359244199952167</v>
      </c>
    </row>
    <row r="23" spans="1:4" x14ac:dyDescent="0.25">
      <c r="A23" s="3" t="s">
        <v>88</v>
      </c>
      <c r="B23" s="42">
        <v>1643</v>
      </c>
      <c r="C23" s="50">
        <f>(B23/$B$26)*100</f>
        <v>13.098939647612214</v>
      </c>
    </row>
    <row r="24" spans="1:4" x14ac:dyDescent="0.25">
      <c r="A24" s="3" t="s">
        <v>69</v>
      </c>
      <c r="B24" s="42">
        <v>9103</v>
      </c>
      <c r="C24" s="50">
        <f>(B24/$B$26)*100</f>
        <v>72.574344255760181</v>
      </c>
    </row>
    <row r="25" spans="1:4" x14ac:dyDescent="0.25">
      <c r="A25" s="3" t="s">
        <v>70</v>
      </c>
      <c r="B25" s="42">
        <v>1065</v>
      </c>
      <c r="C25" s="50">
        <f>(B25/$B$26)*100</f>
        <v>8.4907916766323854</v>
      </c>
    </row>
    <row r="26" spans="1:4" x14ac:dyDescent="0.25">
      <c r="A26" s="3" t="s">
        <v>66</v>
      </c>
      <c r="B26" s="42">
        <f>SUM(B22:B25)</f>
        <v>12543</v>
      </c>
      <c r="C26" s="50">
        <f>SUM(C22:C25)</f>
        <v>100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24668</v>
      </c>
      <c r="C29" s="50">
        <f>(B29/($B$32-$B$31)*100)</f>
        <v>65.461879362046545</v>
      </c>
    </row>
    <row r="30" spans="1:4" x14ac:dyDescent="0.25">
      <c r="A30" s="3" t="s">
        <v>80</v>
      </c>
      <c r="B30" s="42">
        <v>13015</v>
      </c>
      <c r="C30" s="50">
        <f>(B30/($B$32-$B$31)*100)</f>
        <v>34.538120637953455</v>
      </c>
    </row>
    <row r="31" spans="1:4" x14ac:dyDescent="0.25">
      <c r="A31" s="3" t="s">
        <v>67</v>
      </c>
      <c r="B31" s="42">
        <v>151</v>
      </c>
      <c r="C31" s="50">
        <v>0</v>
      </c>
      <c r="D31" s="35" t="s">
        <v>93</v>
      </c>
    </row>
    <row r="32" spans="1:4" x14ac:dyDescent="0.25">
      <c r="A32" s="3" t="s">
        <v>66</v>
      </c>
      <c r="B32" s="42">
        <f>SUM(B29:B31)</f>
        <v>37834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10136</v>
      </c>
      <c r="C35" s="50">
        <f>(B35/($B$40-$B$39)*100)</f>
        <v>26.829010058231866</v>
      </c>
    </row>
    <row r="36" spans="1:5" x14ac:dyDescent="0.25">
      <c r="A36" s="3" t="s">
        <v>71</v>
      </c>
      <c r="B36" s="56">
        <v>25022</v>
      </c>
      <c r="C36" s="50">
        <f>(B36/($B$40-$B$39)*100)</f>
        <v>66.230809952355742</v>
      </c>
    </row>
    <row r="37" spans="1:5" x14ac:dyDescent="0.25">
      <c r="A37" s="3" t="s">
        <v>72</v>
      </c>
      <c r="B37" s="56">
        <v>2087</v>
      </c>
      <c r="C37" s="50">
        <f>(B37/($B$40-$B$39)*100)</f>
        <v>5.5240868184224459</v>
      </c>
    </row>
    <row r="38" spans="1:5" x14ac:dyDescent="0.25">
      <c r="A38" s="3" t="s">
        <v>73</v>
      </c>
      <c r="B38" s="56">
        <v>535</v>
      </c>
      <c r="C38" s="50">
        <f>(B38/($B$40-$B$39)*100)</f>
        <v>1.4160931709899416</v>
      </c>
    </row>
    <row r="39" spans="1:5" x14ac:dyDescent="0.25">
      <c r="A39" s="3" t="s">
        <v>67</v>
      </c>
      <c r="B39" s="56">
        <v>54</v>
      </c>
      <c r="C39" s="50">
        <v>0</v>
      </c>
    </row>
    <row r="40" spans="1:5" x14ac:dyDescent="0.25">
      <c r="A40" s="3" t="s">
        <v>66</v>
      </c>
      <c r="B40" s="56">
        <f>SUM(B35:B39)</f>
        <v>37834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45274</v>
      </c>
      <c r="C43" s="53">
        <f>B43/$B$48*100</f>
        <v>83.529824172985741</v>
      </c>
    </row>
    <row r="44" spans="1:5" x14ac:dyDescent="0.25">
      <c r="A44" s="51" t="s">
        <v>82</v>
      </c>
      <c r="B44" s="57">
        <v>3364</v>
      </c>
      <c r="C44" s="53">
        <f t="shared" ref="C44:C47" si="0">B44/$B$48*100</f>
        <v>6.2065275548421619</v>
      </c>
      <c r="D44" s="58"/>
      <c r="E44" s="58"/>
    </row>
    <row r="45" spans="1:5" x14ac:dyDescent="0.25">
      <c r="A45" s="51" t="s">
        <v>83</v>
      </c>
      <c r="B45" s="57">
        <v>5072</v>
      </c>
      <c r="C45" s="53">
        <f t="shared" si="0"/>
        <v>9.357760926920168</v>
      </c>
      <c r="D45" s="58"/>
      <c r="E45" s="58"/>
    </row>
    <row r="46" spans="1:5" x14ac:dyDescent="0.25">
      <c r="A46" s="51" t="s">
        <v>84</v>
      </c>
      <c r="B46" s="57">
        <v>420</v>
      </c>
      <c r="C46" s="53">
        <f t="shared" si="0"/>
        <v>0.77489345215032934</v>
      </c>
    </row>
    <row r="47" spans="1:5" x14ac:dyDescent="0.25">
      <c r="A47" s="51" t="s">
        <v>90</v>
      </c>
      <c r="B47" s="57">
        <v>71</v>
      </c>
      <c r="C47" s="53">
        <f t="shared" si="0"/>
        <v>0.13099389310160331</v>
      </c>
      <c r="D47" s="58"/>
      <c r="E47" s="58"/>
    </row>
    <row r="48" spans="1:5" ht="15.75" thickBot="1" x14ac:dyDescent="0.3">
      <c r="A48" s="59" t="s">
        <v>66</v>
      </c>
      <c r="B48" s="60">
        <f>SUM(B43:B47)</f>
        <v>54201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9.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52:C52"/>
    <mergeCell ref="A49:C49"/>
    <mergeCell ref="A1:C1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cucapá,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102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81</v>
      </c>
      <c r="C5" s="50">
        <f>B5/$B$7*100</f>
        <v>55.862068965517238</v>
      </c>
    </row>
    <row r="6" spans="1:6" x14ac:dyDescent="0.25">
      <c r="A6" s="3" t="s">
        <v>65</v>
      </c>
      <c r="B6" s="42">
        <v>64</v>
      </c>
      <c r="C6" s="50">
        <f>B6/$B$7*100</f>
        <v>44.137931034482762</v>
      </c>
    </row>
    <row r="7" spans="1:6" x14ac:dyDescent="0.25">
      <c r="A7" s="3" t="s">
        <v>77</v>
      </c>
      <c r="B7" s="42">
        <v>145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2</v>
      </c>
      <c r="C10" s="55">
        <f>(B10/($B$13-$B$12))*100</f>
        <v>1.4084507042253522</v>
      </c>
    </row>
    <row r="11" spans="1:6" x14ac:dyDescent="0.25">
      <c r="A11" s="51" t="s">
        <v>75</v>
      </c>
      <c r="B11" s="34">
        <v>140</v>
      </c>
      <c r="C11" s="55">
        <f>(B11/($B$13-$B$12))*100</f>
        <v>98.591549295774655</v>
      </c>
    </row>
    <row r="12" spans="1:6" x14ac:dyDescent="0.25">
      <c r="A12" s="51" t="s">
        <v>67</v>
      </c>
      <c r="B12" s="42">
        <v>3</v>
      </c>
      <c r="C12" s="50">
        <v>0</v>
      </c>
    </row>
    <row r="13" spans="1:6" x14ac:dyDescent="0.25">
      <c r="A13" s="3" t="s">
        <v>66</v>
      </c>
      <c r="B13" s="42">
        <f>SUM(B10:B12)</f>
        <v>145</v>
      </c>
      <c r="C13" s="50">
        <f>SUM(C10:C11)</f>
        <v>100.00000000000001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12</v>
      </c>
      <c r="C16" s="50">
        <f>(B16/($B$19-$B$18)*100)</f>
        <v>100</v>
      </c>
    </row>
    <row r="17" spans="1:3" x14ac:dyDescent="0.25">
      <c r="A17" s="3" t="s">
        <v>76</v>
      </c>
      <c r="B17" s="34">
        <v>0</v>
      </c>
      <c r="C17" s="50">
        <f>(B17/($B$19-$B$18)*100)</f>
        <v>0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12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0</v>
      </c>
      <c r="C23" s="50">
        <f>(B23/$B$26)*100</f>
        <v>0</v>
      </c>
    </row>
    <row r="24" spans="1:3" x14ac:dyDescent="0.25">
      <c r="A24" s="3" t="s">
        <v>69</v>
      </c>
      <c r="B24" s="42">
        <v>11</v>
      </c>
      <c r="C24" s="50">
        <f>(B24/$B$26)*100</f>
        <v>91.666666666666657</v>
      </c>
    </row>
    <row r="25" spans="1:3" x14ac:dyDescent="0.25">
      <c r="A25" s="3" t="s">
        <v>70</v>
      </c>
      <c r="B25" s="42">
        <v>1</v>
      </c>
      <c r="C25" s="50">
        <f>(B25/$B$26)*100</f>
        <v>8.3333333333333321</v>
      </c>
    </row>
    <row r="26" spans="1:3" x14ac:dyDescent="0.25">
      <c r="A26" s="3" t="s">
        <v>66</v>
      </c>
      <c r="B26" s="42">
        <f>SUM(B22:B25)</f>
        <v>12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121</v>
      </c>
      <c r="C29" s="50">
        <f>(B29/($B$32-$B$31)*100)</f>
        <v>91.666666666666657</v>
      </c>
    </row>
    <row r="30" spans="1:3" x14ac:dyDescent="0.25">
      <c r="A30" s="3" t="s">
        <v>80</v>
      </c>
      <c r="B30" s="42">
        <v>11</v>
      </c>
      <c r="C30" s="50">
        <f>(B30/($B$32-$B$31)*100)</f>
        <v>8.3333333333333321</v>
      </c>
    </row>
    <row r="31" spans="1:3" x14ac:dyDescent="0.25">
      <c r="A31" s="3" t="s">
        <v>67</v>
      </c>
      <c r="B31" s="42">
        <v>0</v>
      </c>
      <c r="C31" s="50">
        <v>0</v>
      </c>
    </row>
    <row r="32" spans="1:3" x14ac:dyDescent="0.25">
      <c r="A32" s="3" t="s">
        <v>66</v>
      </c>
      <c r="B32" s="42">
        <f>SUM(B29:B31)</f>
        <v>132</v>
      </c>
      <c r="C32" s="50">
        <f>SUM(C29:C30)</f>
        <v>99.999999999999986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12</v>
      </c>
      <c r="C35" s="50">
        <f>(B35/($B$40-$B$39)*100)</f>
        <v>9.0909090909090917</v>
      </c>
    </row>
    <row r="36" spans="1:5" x14ac:dyDescent="0.25">
      <c r="A36" s="3" t="s">
        <v>71</v>
      </c>
      <c r="B36" s="56">
        <v>95</v>
      </c>
      <c r="C36" s="50">
        <f>(B36/($B$40-$B$39)*100)</f>
        <v>71.969696969696969</v>
      </c>
    </row>
    <row r="37" spans="1:5" x14ac:dyDescent="0.25">
      <c r="A37" s="3" t="s">
        <v>72</v>
      </c>
      <c r="B37" s="56">
        <v>13</v>
      </c>
      <c r="C37" s="50">
        <f>(B37/($B$40-$B$39)*100)</f>
        <v>9.8484848484848477</v>
      </c>
    </row>
    <row r="38" spans="1:5" x14ac:dyDescent="0.25">
      <c r="A38" s="3" t="s">
        <v>73</v>
      </c>
      <c r="B38" s="56">
        <v>12</v>
      </c>
      <c r="C38" s="50">
        <f>(B38/($B$40-$B$39)*100)</f>
        <v>9.0909090909090917</v>
      </c>
    </row>
    <row r="39" spans="1:5" x14ac:dyDescent="0.25">
      <c r="A39" s="3" t="s">
        <v>67</v>
      </c>
      <c r="B39" s="56">
        <v>0</v>
      </c>
      <c r="C39" s="50">
        <v>0</v>
      </c>
    </row>
    <row r="40" spans="1:5" x14ac:dyDescent="0.25">
      <c r="A40" s="3" t="s">
        <v>66</v>
      </c>
      <c r="B40" s="56">
        <f>SUM(B35:B39)</f>
        <v>132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93</v>
      </c>
      <c r="C43" s="53">
        <f>B43/$B$48*100</f>
        <v>64.137931034482747</v>
      </c>
    </row>
    <row r="44" spans="1:5" x14ac:dyDescent="0.25">
      <c r="A44" s="51" t="s">
        <v>82</v>
      </c>
      <c r="B44" s="57">
        <v>7</v>
      </c>
      <c r="C44" s="53">
        <f t="shared" ref="C44:C47" si="0">B44/$B$48*100</f>
        <v>4.8275862068965516</v>
      </c>
      <c r="D44" s="58"/>
      <c r="E44" s="58"/>
    </row>
    <row r="45" spans="1:5" x14ac:dyDescent="0.25">
      <c r="A45" s="51" t="s">
        <v>83</v>
      </c>
      <c r="B45" s="57">
        <v>16</v>
      </c>
      <c r="C45" s="53">
        <f t="shared" si="0"/>
        <v>11.03448275862069</v>
      </c>
      <c r="D45" s="58"/>
      <c r="E45" s="58"/>
    </row>
    <row r="46" spans="1:5" x14ac:dyDescent="0.25">
      <c r="A46" s="51" t="s">
        <v>84</v>
      </c>
      <c r="B46" s="57">
        <v>26</v>
      </c>
      <c r="C46" s="53">
        <f t="shared" si="0"/>
        <v>17.931034482758619</v>
      </c>
    </row>
    <row r="47" spans="1:5" x14ac:dyDescent="0.25">
      <c r="A47" s="51" t="s">
        <v>90</v>
      </c>
      <c r="B47" s="57">
        <v>3</v>
      </c>
      <c r="C47" s="53">
        <f t="shared" si="0"/>
        <v>2.0689655172413794</v>
      </c>
      <c r="D47" s="58"/>
      <c r="E47" s="58"/>
    </row>
    <row r="48" spans="1:5" ht="15.75" thickBot="1" x14ac:dyDescent="0.3">
      <c r="A48" s="59" t="s">
        <v>66</v>
      </c>
      <c r="B48" s="60">
        <f>SUM(B43:B47)</f>
        <v>145</v>
      </c>
      <c r="C48" s="61">
        <f>SUM(C43:C47)</f>
        <v>100</v>
      </c>
      <c r="D48" s="58"/>
      <c r="E48" s="58"/>
    </row>
    <row r="49" spans="1:5" ht="25.5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3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totonaco,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122017</v>
      </c>
      <c r="C5" s="50">
        <f>B5/$B$7*100</f>
        <v>48.757652286495215</v>
      </c>
    </row>
    <row r="6" spans="1:6" x14ac:dyDescent="0.25">
      <c r="A6" s="3" t="s">
        <v>65</v>
      </c>
      <c r="B6" s="42">
        <v>128235</v>
      </c>
      <c r="C6" s="50">
        <f>B6/$B$7*100</f>
        <v>51.242347713504785</v>
      </c>
    </row>
    <row r="7" spans="1:6" x14ac:dyDescent="0.25">
      <c r="A7" s="3" t="s">
        <v>77</v>
      </c>
      <c r="B7" s="42">
        <v>250252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32989</v>
      </c>
      <c r="C10" s="55">
        <f>(B10/($B$13-$B$12))*100</f>
        <v>13.50773678154801</v>
      </c>
    </row>
    <row r="11" spans="1:6" x14ac:dyDescent="0.25">
      <c r="A11" s="51" t="s">
        <v>75</v>
      </c>
      <c r="B11" s="34">
        <v>211234</v>
      </c>
      <c r="C11" s="55">
        <f>(B11/($B$13-$B$12))*100</f>
        <v>86.492263218451995</v>
      </c>
    </row>
    <row r="12" spans="1:6" x14ac:dyDescent="0.25">
      <c r="A12" s="51" t="s">
        <v>67</v>
      </c>
      <c r="B12" s="42">
        <v>6029</v>
      </c>
      <c r="C12" s="50">
        <v>0</v>
      </c>
    </row>
    <row r="13" spans="1:6" x14ac:dyDescent="0.25">
      <c r="A13" s="3" t="s">
        <v>66</v>
      </c>
      <c r="B13" s="42">
        <f>SUM(B10:B12)</f>
        <v>250252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36759</v>
      </c>
      <c r="C16" s="50">
        <f>(B16/($B$19-$B$18)*100)</f>
        <v>92.91726700538409</v>
      </c>
    </row>
    <row r="17" spans="1:3" x14ac:dyDescent="0.25">
      <c r="A17" s="3" t="s">
        <v>76</v>
      </c>
      <c r="B17" s="34">
        <v>2802</v>
      </c>
      <c r="C17" s="50">
        <f>(B17/($B$19-$B$18)*100)</f>
        <v>7.0827329946159088</v>
      </c>
    </row>
    <row r="18" spans="1:3" x14ac:dyDescent="0.25">
      <c r="A18" s="3" t="s">
        <v>67</v>
      </c>
      <c r="B18" s="42">
        <v>103</v>
      </c>
      <c r="C18" s="50">
        <v>0</v>
      </c>
    </row>
    <row r="19" spans="1:3" x14ac:dyDescent="0.25">
      <c r="A19" s="3" t="s">
        <v>66</v>
      </c>
      <c r="B19" s="42">
        <f>SUM(B16:B18)</f>
        <v>39664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1028</v>
      </c>
      <c r="C22" s="50">
        <f>(B22/$B$26)*100</f>
        <v>2.5999645919218999</v>
      </c>
    </row>
    <row r="23" spans="1:3" x14ac:dyDescent="0.25">
      <c r="A23" s="3" t="s">
        <v>88</v>
      </c>
      <c r="B23" s="42">
        <v>5971</v>
      </c>
      <c r="C23" s="50">
        <f>(B23/$B$26)*100</f>
        <v>15.101545309694226</v>
      </c>
    </row>
    <row r="24" spans="1:3" x14ac:dyDescent="0.25">
      <c r="A24" s="3" t="s">
        <v>69</v>
      </c>
      <c r="B24" s="42">
        <v>28559</v>
      </c>
      <c r="C24" s="50">
        <f>(B24/$B$26)*100</f>
        <v>72.229950175775812</v>
      </c>
    </row>
    <row r="25" spans="1:3" x14ac:dyDescent="0.25">
      <c r="A25" s="3" t="s">
        <v>70</v>
      </c>
      <c r="B25" s="42">
        <v>3981</v>
      </c>
      <c r="C25" s="50">
        <f>(B25/$B$26)*100</f>
        <v>10.068539922608059</v>
      </c>
    </row>
    <row r="26" spans="1:3" x14ac:dyDescent="0.25">
      <c r="A26" s="3" t="s">
        <v>66</v>
      </c>
      <c r="B26" s="42">
        <f>SUM(B22:B25)</f>
        <v>39539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136757</v>
      </c>
      <c r="C29" s="50">
        <f>(B29/($B$32-$B$31)*100)</f>
        <v>68.502832641243856</v>
      </c>
    </row>
    <row r="30" spans="1:3" x14ac:dyDescent="0.25">
      <c r="A30" s="3" t="s">
        <v>80</v>
      </c>
      <c r="B30" s="42">
        <v>62880</v>
      </c>
      <c r="C30" s="50">
        <f>(B30/($B$32-$B$31)*100)</f>
        <v>31.497167358756144</v>
      </c>
    </row>
    <row r="31" spans="1:3" x14ac:dyDescent="0.25">
      <c r="A31" s="3" t="s">
        <v>67</v>
      </c>
      <c r="B31" s="42">
        <v>1338</v>
      </c>
      <c r="C31" s="50">
        <v>0</v>
      </c>
    </row>
    <row r="32" spans="1:3" x14ac:dyDescent="0.25">
      <c r="A32" s="3" t="s">
        <v>66</v>
      </c>
      <c r="B32" s="42">
        <f>SUM(B29:B31)</f>
        <v>200975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56162</v>
      </c>
      <c r="C35" s="50">
        <f>(B35/($B$40-$B$39)*100)</f>
        <v>28.013906693469142</v>
      </c>
    </row>
    <row r="36" spans="1:5" x14ac:dyDescent="0.25">
      <c r="A36" s="3" t="s">
        <v>71</v>
      </c>
      <c r="B36" s="56">
        <v>121799</v>
      </c>
      <c r="C36" s="50">
        <f>(B36/($B$40-$B$39)*100)</f>
        <v>60.753994183929493</v>
      </c>
    </row>
    <row r="37" spans="1:5" x14ac:dyDescent="0.25">
      <c r="A37" s="3" t="s">
        <v>72</v>
      </c>
      <c r="B37" s="56">
        <v>16937</v>
      </c>
      <c r="C37" s="50">
        <f>(B37/($B$40-$B$39)*100)</f>
        <v>8.4482664019672882</v>
      </c>
    </row>
    <row r="38" spans="1:5" x14ac:dyDescent="0.25">
      <c r="A38" s="3" t="s">
        <v>73</v>
      </c>
      <c r="B38" s="56">
        <v>5581</v>
      </c>
      <c r="C38" s="50">
        <f>(B38/($B$40-$B$39)*100)</f>
        <v>2.7838327206340816</v>
      </c>
    </row>
    <row r="39" spans="1:5" x14ac:dyDescent="0.25">
      <c r="A39" s="3" t="s">
        <v>67</v>
      </c>
      <c r="B39" s="56">
        <v>496</v>
      </c>
      <c r="C39" s="50">
        <v>0</v>
      </c>
    </row>
    <row r="40" spans="1:5" x14ac:dyDescent="0.25">
      <c r="A40" s="3" t="s">
        <v>66</v>
      </c>
      <c r="B40" s="56">
        <f>SUM(B35:B39)</f>
        <v>200975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160086</v>
      </c>
      <c r="C43" s="53">
        <f>B43/$B$48*100</f>
        <v>63.96991832233109</v>
      </c>
    </row>
    <row r="44" spans="1:5" x14ac:dyDescent="0.25">
      <c r="A44" s="51" t="s">
        <v>82</v>
      </c>
      <c r="B44" s="57">
        <v>53842</v>
      </c>
      <c r="C44" s="53">
        <f t="shared" ref="C44:C47" si="0">B44/$B$48*100</f>
        <v>21.515112766331537</v>
      </c>
      <c r="D44" s="58"/>
      <c r="E44" s="58"/>
    </row>
    <row r="45" spans="1:5" x14ac:dyDescent="0.25">
      <c r="A45" s="51" t="s">
        <v>83</v>
      </c>
      <c r="B45" s="57">
        <v>11759</v>
      </c>
      <c r="C45" s="53">
        <f t="shared" si="0"/>
        <v>4.6988635455460894</v>
      </c>
      <c r="D45" s="58"/>
      <c r="E45" s="58"/>
    </row>
    <row r="46" spans="1:5" x14ac:dyDescent="0.25">
      <c r="A46" s="51" t="s">
        <v>84</v>
      </c>
      <c r="B46" s="57">
        <v>14014</v>
      </c>
      <c r="C46" s="53">
        <f t="shared" si="0"/>
        <v>5.599955245112926</v>
      </c>
    </row>
    <row r="47" spans="1:5" x14ac:dyDescent="0.25">
      <c r="A47" s="51" t="s">
        <v>90</v>
      </c>
      <c r="B47" s="57">
        <v>10551</v>
      </c>
      <c r="C47" s="53">
        <f t="shared" si="0"/>
        <v>4.216150120678356</v>
      </c>
      <c r="D47" s="58"/>
      <c r="E47" s="58"/>
    </row>
    <row r="48" spans="1:5" ht="15.75" thickBot="1" x14ac:dyDescent="0.3">
      <c r="A48" s="59" t="s">
        <v>66</v>
      </c>
      <c r="B48" s="60">
        <f>SUM(B43:B47)</f>
        <v>250252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23.2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triqui,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30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12755</v>
      </c>
      <c r="C5" s="50">
        <f>B5/$B$7*100</f>
        <v>47.002247853484178</v>
      </c>
    </row>
    <row r="6" spans="1:6" x14ac:dyDescent="0.25">
      <c r="A6" s="3" t="s">
        <v>65</v>
      </c>
      <c r="B6" s="42">
        <v>14382</v>
      </c>
      <c r="C6" s="50">
        <f>B6/$B$7*100</f>
        <v>52.997752146515829</v>
      </c>
    </row>
    <row r="7" spans="1:6" x14ac:dyDescent="0.25">
      <c r="A7" s="3" t="s">
        <v>77</v>
      </c>
      <c r="B7" s="42">
        <v>27137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5795</v>
      </c>
      <c r="C10" s="55">
        <f>(B10/($B$13-$B$12))*100</f>
        <v>21.735053634386016</v>
      </c>
    </row>
    <row r="11" spans="1:6" x14ac:dyDescent="0.25">
      <c r="A11" s="51" t="s">
        <v>75</v>
      </c>
      <c r="B11" s="34">
        <v>20867</v>
      </c>
      <c r="C11" s="55">
        <f>(B11/($B$13-$B$12))*100</f>
        <v>78.26494636561398</v>
      </c>
    </row>
    <row r="12" spans="1:6" x14ac:dyDescent="0.25">
      <c r="A12" s="51" t="s">
        <v>67</v>
      </c>
      <c r="B12" s="42">
        <v>475</v>
      </c>
      <c r="C12" s="50">
        <v>0</v>
      </c>
    </row>
    <row r="13" spans="1:6" x14ac:dyDescent="0.25">
      <c r="A13" s="3" t="s">
        <v>66</v>
      </c>
      <c r="B13" s="42">
        <f>SUM(B10:B12)</f>
        <v>27137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5647</v>
      </c>
      <c r="C16" s="50">
        <f>(B16/($B$19-$B$18)*100)</f>
        <v>88.041783598378544</v>
      </c>
    </row>
    <row r="17" spans="1:3" x14ac:dyDescent="0.25">
      <c r="A17" s="3" t="s">
        <v>76</v>
      </c>
      <c r="B17" s="34">
        <v>767</v>
      </c>
      <c r="C17" s="50">
        <f>(B17/($B$19-$B$18)*100)</f>
        <v>11.958216401621453</v>
      </c>
    </row>
    <row r="18" spans="1:3" x14ac:dyDescent="0.25">
      <c r="A18" s="3" t="s">
        <v>67</v>
      </c>
      <c r="B18" s="42">
        <v>31</v>
      </c>
      <c r="C18" s="50">
        <v>0</v>
      </c>
    </row>
    <row r="19" spans="1:3" x14ac:dyDescent="0.25">
      <c r="A19" s="3" t="s">
        <v>66</v>
      </c>
      <c r="B19" s="42">
        <f>SUM(B16:B18)</f>
        <v>6445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339</v>
      </c>
      <c r="C22" s="50">
        <f>(B22/$B$26)*100</f>
        <v>5.2919138307836411</v>
      </c>
    </row>
    <row r="23" spans="1:3" x14ac:dyDescent="0.25">
      <c r="A23" s="3" t="s">
        <v>88</v>
      </c>
      <c r="B23" s="42">
        <v>735</v>
      </c>
      <c r="C23" s="50">
        <f>(B23/$B$26)*100</f>
        <v>11.473618482672494</v>
      </c>
    </row>
    <row r="24" spans="1:3" x14ac:dyDescent="0.25">
      <c r="A24" s="3" t="s">
        <v>69</v>
      </c>
      <c r="B24" s="42">
        <v>4711</v>
      </c>
      <c r="C24" s="50">
        <f>(B24/$B$26)*100</f>
        <v>73.54043084608179</v>
      </c>
    </row>
    <row r="25" spans="1:3" x14ac:dyDescent="0.25">
      <c r="A25" s="3" t="s">
        <v>70</v>
      </c>
      <c r="B25" s="42">
        <v>621</v>
      </c>
      <c r="C25" s="50">
        <f>(B25/$B$26)*100</f>
        <v>9.6940368404620667</v>
      </c>
    </row>
    <row r="26" spans="1:3" x14ac:dyDescent="0.25">
      <c r="A26" s="3" t="s">
        <v>66</v>
      </c>
      <c r="B26" s="42">
        <f>SUM(B22:B25)</f>
        <v>6406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12750</v>
      </c>
      <c r="C29" s="50">
        <f>(B29/($B$32-$B$31)*100)</f>
        <v>68.504190844616375</v>
      </c>
    </row>
    <row r="30" spans="1:3" x14ac:dyDescent="0.25">
      <c r="A30" s="3" t="s">
        <v>80</v>
      </c>
      <c r="B30" s="42">
        <v>5862</v>
      </c>
      <c r="C30" s="50">
        <f>(B30/($B$32-$B$31)*100)</f>
        <v>31.495809155383625</v>
      </c>
    </row>
    <row r="31" spans="1:3" x14ac:dyDescent="0.25">
      <c r="A31" s="3" t="s">
        <v>67</v>
      </c>
      <c r="B31" s="42">
        <v>183</v>
      </c>
      <c r="C31" s="50">
        <v>0</v>
      </c>
    </row>
    <row r="32" spans="1:3" x14ac:dyDescent="0.25">
      <c r="A32" s="3" t="s">
        <v>66</v>
      </c>
      <c r="B32" s="42">
        <f>SUM(B29:B31)</f>
        <v>18795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5162</v>
      </c>
      <c r="C35" s="50">
        <f>(B35/($B$40-$B$39)*100)</f>
        <v>27.697590813972205</v>
      </c>
    </row>
    <row r="36" spans="1:5" x14ac:dyDescent="0.25">
      <c r="A36" s="3" t="s">
        <v>71</v>
      </c>
      <c r="B36" s="56">
        <v>11006</v>
      </c>
      <c r="C36" s="50">
        <f>(B36/($B$40-$B$39)*100)</f>
        <v>59.054568868380109</v>
      </c>
    </row>
    <row r="37" spans="1:5" x14ac:dyDescent="0.25">
      <c r="A37" s="3" t="s">
        <v>72</v>
      </c>
      <c r="B37" s="56">
        <v>1882</v>
      </c>
      <c r="C37" s="50">
        <f>(B37/($B$40-$B$39)*100)</f>
        <v>10.098191769061545</v>
      </c>
    </row>
    <row r="38" spans="1:5" x14ac:dyDescent="0.25">
      <c r="A38" s="3" t="s">
        <v>73</v>
      </c>
      <c r="B38" s="56">
        <v>587</v>
      </c>
      <c r="C38" s="50">
        <f>(B38/($B$40-$B$39)*100)</f>
        <v>3.1496485485861458</v>
      </c>
    </row>
    <row r="39" spans="1:5" x14ac:dyDescent="0.25">
      <c r="A39" s="3" t="s">
        <v>67</v>
      </c>
      <c r="B39" s="56">
        <v>158</v>
      </c>
      <c r="C39" s="50">
        <v>0</v>
      </c>
    </row>
    <row r="40" spans="1:5" x14ac:dyDescent="0.25">
      <c r="A40" s="3" t="s">
        <v>66</v>
      </c>
      <c r="B40" s="56">
        <f>SUM(B35:B39)</f>
        <v>18795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18989</v>
      </c>
      <c r="C43" s="53">
        <f>B43/$B$48*100</f>
        <v>69.974573460588857</v>
      </c>
    </row>
    <row r="44" spans="1:5" x14ac:dyDescent="0.25">
      <c r="A44" s="51" t="s">
        <v>82</v>
      </c>
      <c r="B44" s="57">
        <v>3517</v>
      </c>
      <c r="C44" s="53">
        <f t="shared" ref="C44:C47" si="0">B44/$B$48*100</f>
        <v>12.960165088255888</v>
      </c>
      <c r="D44" s="58"/>
      <c r="E44" s="58"/>
    </row>
    <row r="45" spans="1:5" x14ac:dyDescent="0.25">
      <c r="A45" s="51" t="s">
        <v>83</v>
      </c>
      <c r="B45" s="57">
        <v>2115</v>
      </c>
      <c r="C45" s="53">
        <f t="shared" si="0"/>
        <v>7.7937870803699756</v>
      </c>
      <c r="D45" s="58"/>
      <c r="E45" s="58"/>
    </row>
    <row r="46" spans="1:5" x14ac:dyDescent="0.25">
      <c r="A46" s="51" t="s">
        <v>84</v>
      </c>
      <c r="B46" s="57">
        <v>2056</v>
      </c>
      <c r="C46" s="53">
        <f t="shared" si="0"/>
        <v>7.5763717433762023</v>
      </c>
    </row>
    <row r="47" spans="1:5" x14ac:dyDescent="0.25">
      <c r="A47" s="51" t="s">
        <v>90</v>
      </c>
      <c r="B47" s="57">
        <v>460</v>
      </c>
      <c r="C47" s="53">
        <f t="shared" si="0"/>
        <v>1.6951026274090724</v>
      </c>
      <c r="D47" s="58"/>
      <c r="E47" s="58"/>
    </row>
    <row r="48" spans="1:5" ht="15.75" thickBot="1" x14ac:dyDescent="0.3">
      <c r="A48" s="59" t="s">
        <v>66</v>
      </c>
      <c r="B48" s="60">
        <f>SUM(B43:B47)</f>
        <v>27137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7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tlahuica,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55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377</v>
      </c>
      <c r="C5" s="50">
        <f>B5/$B$7*100</f>
        <v>50.604026845637584</v>
      </c>
    </row>
    <row r="6" spans="1:6" x14ac:dyDescent="0.25">
      <c r="A6" s="3" t="s">
        <v>65</v>
      </c>
      <c r="B6" s="42">
        <v>368</v>
      </c>
      <c r="C6" s="50">
        <f>B6/$B$7*100</f>
        <v>49.395973154362416</v>
      </c>
    </row>
    <row r="7" spans="1:6" x14ac:dyDescent="0.25">
      <c r="A7" s="3" t="s">
        <v>77</v>
      </c>
      <c r="B7" s="42">
        <v>745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3</v>
      </c>
      <c r="C10" s="55">
        <f>(B10/($B$13-$B$12))*100</f>
        <v>0.41958041958041958</v>
      </c>
    </row>
    <row r="11" spans="1:6" x14ac:dyDescent="0.25">
      <c r="A11" s="51" t="s">
        <v>75</v>
      </c>
      <c r="B11" s="34">
        <v>712</v>
      </c>
      <c r="C11" s="55">
        <f>(B11/($B$13-$B$12))*100</f>
        <v>99.580419580419573</v>
      </c>
    </row>
    <row r="12" spans="1:6" x14ac:dyDescent="0.25">
      <c r="A12" s="51" t="s">
        <v>67</v>
      </c>
      <c r="B12" s="42">
        <v>30</v>
      </c>
      <c r="C12" s="50">
        <v>0</v>
      </c>
    </row>
    <row r="13" spans="1:6" x14ac:dyDescent="0.25">
      <c r="A13" s="3" t="s">
        <v>66</v>
      </c>
      <c r="B13" s="42">
        <f>SUM(B10:B12)</f>
        <v>745</v>
      </c>
      <c r="C13" s="50">
        <f>SUM(C10:C11)</f>
        <v>99.999999999999986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74</v>
      </c>
      <c r="C16" s="50">
        <f>(B16/($B$19-$B$18)*100)</f>
        <v>96.103896103896105</v>
      </c>
    </row>
    <row r="17" spans="1:3" x14ac:dyDescent="0.25">
      <c r="A17" s="3" t="s">
        <v>76</v>
      </c>
      <c r="B17" s="34">
        <v>3</v>
      </c>
      <c r="C17" s="50">
        <f>(B17/($B$19-$B$18)*100)</f>
        <v>3.8961038961038961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77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0</v>
      </c>
      <c r="C22" s="50">
        <f>(B22/$B$26)*100</f>
        <v>0</v>
      </c>
    </row>
    <row r="23" spans="1:3" x14ac:dyDescent="0.25">
      <c r="A23" s="3" t="s">
        <v>88</v>
      </c>
      <c r="B23" s="42">
        <v>9</v>
      </c>
      <c r="C23" s="50">
        <f>(B23/$B$26)*100</f>
        <v>11.688311688311687</v>
      </c>
    </row>
    <row r="24" spans="1:3" x14ac:dyDescent="0.25">
      <c r="A24" s="3" t="s">
        <v>69</v>
      </c>
      <c r="B24" s="42">
        <v>55</v>
      </c>
      <c r="C24" s="50">
        <f>(B24/$B$26)*100</f>
        <v>71.428571428571431</v>
      </c>
    </row>
    <row r="25" spans="1:3" x14ac:dyDescent="0.25">
      <c r="A25" s="3" t="s">
        <v>70</v>
      </c>
      <c r="B25" s="42">
        <v>13</v>
      </c>
      <c r="C25" s="50">
        <f>(B25/$B$26)*100</f>
        <v>16.883116883116884</v>
      </c>
    </row>
    <row r="26" spans="1:3" x14ac:dyDescent="0.25">
      <c r="A26" s="3" t="s">
        <v>66</v>
      </c>
      <c r="B26" s="42">
        <f>SUM(B22:B25)</f>
        <v>77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505</v>
      </c>
      <c r="C29" s="50">
        <f>(B29/($B$32-$B$31)*100)</f>
        <v>77.453987730061343</v>
      </c>
    </row>
    <row r="30" spans="1:3" x14ac:dyDescent="0.25">
      <c r="A30" s="3" t="s">
        <v>80</v>
      </c>
      <c r="B30" s="42">
        <v>147</v>
      </c>
      <c r="C30" s="50">
        <f>(B30/($B$32-$B$31)*100)</f>
        <v>22.54601226993865</v>
      </c>
    </row>
    <row r="31" spans="1:3" x14ac:dyDescent="0.25">
      <c r="A31" s="3" t="s">
        <v>67</v>
      </c>
      <c r="B31" s="42">
        <v>3</v>
      </c>
      <c r="C31" s="50">
        <v>0</v>
      </c>
    </row>
    <row r="32" spans="1:3" x14ac:dyDescent="0.25">
      <c r="A32" s="3" t="s">
        <v>66</v>
      </c>
      <c r="B32" s="42">
        <f>SUM(B29:B31)</f>
        <v>655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135</v>
      </c>
      <c r="C35" s="50">
        <f>(B35/($B$40-$B$39)*100)</f>
        <v>20.673813169984687</v>
      </c>
    </row>
    <row r="36" spans="1:5" ht="15.75" customHeight="1" x14ac:dyDescent="0.25">
      <c r="A36" s="3" t="s">
        <v>71</v>
      </c>
      <c r="B36" s="56">
        <v>442</v>
      </c>
      <c r="C36" s="50">
        <f>(B36/($B$40-$B$39)*100)</f>
        <v>67.687595712098016</v>
      </c>
    </row>
    <row r="37" spans="1:5" x14ac:dyDescent="0.25">
      <c r="A37" s="3" t="s">
        <v>72</v>
      </c>
      <c r="B37" s="56">
        <v>49</v>
      </c>
      <c r="C37" s="50">
        <f>(B37/($B$40-$B$39)*100)</f>
        <v>7.5038284839203673</v>
      </c>
    </row>
    <row r="38" spans="1:5" x14ac:dyDescent="0.25">
      <c r="A38" s="3" t="s">
        <v>73</v>
      </c>
      <c r="B38" s="56">
        <v>27</v>
      </c>
      <c r="C38" s="50">
        <f>(B38/($B$40-$B$39)*100)</f>
        <v>4.134762633996937</v>
      </c>
    </row>
    <row r="39" spans="1:5" x14ac:dyDescent="0.25">
      <c r="A39" s="3" t="s">
        <v>67</v>
      </c>
      <c r="B39" s="56">
        <v>2</v>
      </c>
      <c r="C39" s="50">
        <v>0</v>
      </c>
    </row>
    <row r="40" spans="1:5" x14ac:dyDescent="0.25">
      <c r="A40" s="3" t="s">
        <v>66</v>
      </c>
      <c r="B40" s="56">
        <f>SUM(B35:B39)</f>
        <v>655</v>
      </c>
      <c r="C40" s="50">
        <f>SUM(C35:C38)</f>
        <v>100.00000000000001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719</v>
      </c>
      <c r="C43" s="53">
        <f>B43/$B$48*100</f>
        <v>96.510067114093957</v>
      </c>
    </row>
    <row r="44" spans="1:5" x14ac:dyDescent="0.25">
      <c r="A44" s="51" t="s">
        <v>82</v>
      </c>
      <c r="B44" s="57">
        <v>4</v>
      </c>
      <c r="C44" s="53">
        <f t="shared" ref="C44:C47" si="0">B44/$B$48*100</f>
        <v>0.53691275167785235</v>
      </c>
      <c r="D44" s="58"/>
      <c r="E44" s="58"/>
    </row>
    <row r="45" spans="1:5" x14ac:dyDescent="0.25">
      <c r="A45" s="51" t="s">
        <v>83</v>
      </c>
      <c r="B45" s="57">
        <v>4</v>
      </c>
      <c r="C45" s="53">
        <f t="shared" si="0"/>
        <v>0.53691275167785235</v>
      </c>
      <c r="D45" s="58"/>
      <c r="E45" s="58"/>
    </row>
    <row r="46" spans="1:5" x14ac:dyDescent="0.25">
      <c r="A46" s="51" t="s">
        <v>84</v>
      </c>
      <c r="B46" s="57">
        <v>14</v>
      </c>
      <c r="C46" s="53">
        <f t="shared" si="0"/>
        <v>1.8791946308724832</v>
      </c>
    </row>
    <row r="47" spans="1:5" x14ac:dyDescent="0.25">
      <c r="A47" s="51" t="s">
        <v>90</v>
      </c>
      <c r="B47" s="57">
        <v>4</v>
      </c>
      <c r="C47" s="53">
        <f t="shared" si="0"/>
        <v>0.53691275167785235</v>
      </c>
      <c r="D47" s="58"/>
      <c r="E47" s="58"/>
    </row>
    <row r="48" spans="1:5" ht="15.75" thickBot="1" x14ac:dyDescent="0.3">
      <c r="A48" s="59" t="s">
        <v>66</v>
      </c>
      <c r="B48" s="60">
        <f>SUM(B43:B47)</f>
        <v>745</v>
      </c>
      <c r="C48" s="61">
        <f>SUM(C43:C47)</f>
        <v>99.999999999999972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tlapaneco,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59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61280</v>
      </c>
      <c r="C5" s="50">
        <f>B5/$B$7*100</f>
        <v>48.159441702555725</v>
      </c>
    </row>
    <row r="6" spans="1:6" x14ac:dyDescent="0.25">
      <c r="A6" s="3" t="s">
        <v>65</v>
      </c>
      <c r="B6" s="42">
        <v>65964</v>
      </c>
      <c r="C6" s="50">
        <f>B6/$B$7*100</f>
        <v>51.840558297444282</v>
      </c>
    </row>
    <row r="7" spans="1:6" x14ac:dyDescent="0.25">
      <c r="A7" s="3" t="s">
        <v>77</v>
      </c>
      <c r="B7" s="42">
        <v>127244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38751</v>
      </c>
      <c r="C10" s="55">
        <f>(B10/($B$13-$B$12))*100</f>
        <v>30.850741990955989</v>
      </c>
    </row>
    <row r="11" spans="1:6" x14ac:dyDescent="0.25">
      <c r="A11" s="51" t="s">
        <v>75</v>
      </c>
      <c r="B11" s="34">
        <v>86857</v>
      </c>
      <c r="C11" s="55">
        <f>(B11/($B$13-$B$12))*100</f>
        <v>69.149258009044019</v>
      </c>
    </row>
    <row r="12" spans="1:6" x14ac:dyDescent="0.25">
      <c r="A12" s="51" t="s">
        <v>67</v>
      </c>
      <c r="B12" s="42">
        <v>1636</v>
      </c>
      <c r="C12" s="50">
        <v>0</v>
      </c>
    </row>
    <row r="13" spans="1:6" x14ac:dyDescent="0.25">
      <c r="A13" s="3" t="s">
        <v>66</v>
      </c>
      <c r="B13" s="42">
        <f>SUM(B10:B12)</f>
        <v>127244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31996</v>
      </c>
      <c r="C16" s="50">
        <f>(B16/($B$19-$B$18)*100)</f>
        <v>93.100939855093543</v>
      </c>
    </row>
    <row r="17" spans="1:3" x14ac:dyDescent="0.25">
      <c r="A17" s="3" t="s">
        <v>76</v>
      </c>
      <c r="B17" s="34">
        <v>2371</v>
      </c>
      <c r="C17" s="50">
        <f>(B17/($B$19-$B$18)*100)</f>
        <v>6.8990601449064508</v>
      </c>
    </row>
    <row r="18" spans="1:3" x14ac:dyDescent="0.25">
      <c r="A18" s="3" t="s">
        <v>67</v>
      </c>
      <c r="B18" s="42">
        <v>132</v>
      </c>
      <c r="C18" s="50">
        <v>0</v>
      </c>
    </row>
    <row r="19" spans="1:3" x14ac:dyDescent="0.25">
      <c r="A19" s="3" t="s">
        <v>66</v>
      </c>
      <c r="B19" s="42">
        <f>SUM(B16:B18)</f>
        <v>34499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1298</v>
      </c>
      <c r="C22" s="50">
        <f>(B22/$B$26)*100</f>
        <v>3.7840359162731034</v>
      </c>
    </row>
    <row r="23" spans="1:3" x14ac:dyDescent="0.25">
      <c r="A23" s="3" t="s">
        <v>88</v>
      </c>
      <c r="B23" s="42">
        <v>5205</v>
      </c>
      <c r="C23" s="50">
        <f>(B23/$B$26)*100</f>
        <v>15.1740423298933</v>
      </c>
    </row>
    <row r="24" spans="1:3" x14ac:dyDescent="0.25">
      <c r="A24" s="3" t="s">
        <v>69</v>
      </c>
      <c r="B24" s="42">
        <v>24578</v>
      </c>
      <c r="C24" s="50">
        <f>(B24/$B$26)*100</f>
        <v>71.651798728937095</v>
      </c>
    </row>
    <row r="25" spans="1:3" x14ac:dyDescent="0.25">
      <c r="A25" s="3" t="s">
        <v>70</v>
      </c>
      <c r="B25" s="42">
        <v>3221</v>
      </c>
      <c r="C25" s="50">
        <f>(B25/$B$26)*100</f>
        <v>9.3901230248965071</v>
      </c>
    </row>
    <row r="26" spans="1:3" x14ac:dyDescent="0.25">
      <c r="A26" s="3" t="s">
        <v>66</v>
      </c>
      <c r="B26" s="42">
        <f>SUM(B22:B25)</f>
        <v>34302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57773</v>
      </c>
      <c r="C29" s="50">
        <f>(B29/($B$32-$B$31)*100)</f>
        <v>70.95066746902134</v>
      </c>
    </row>
    <row r="30" spans="1:3" x14ac:dyDescent="0.25">
      <c r="A30" s="3" t="s">
        <v>80</v>
      </c>
      <c r="B30" s="42">
        <v>23654</v>
      </c>
      <c r="C30" s="50">
        <f>(B30/($B$32-$B$31)*100)</f>
        <v>29.049332530978667</v>
      </c>
    </row>
    <row r="31" spans="1:3" x14ac:dyDescent="0.25">
      <c r="A31" s="3" t="s">
        <v>67</v>
      </c>
      <c r="B31" s="42">
        <v>551</v>
      </c>
      <c r="C31" s="50">
        <v>0</v>
      </c>
    </row>
    <row r="32" spans="1:3" x14ac:dyDescent="0.25">
      <c r="A32" s="3" t="s">
        <v>66</v>
      </c>
      <c r="B32" s="42">
        <f>SUM(B29:B31)</f>
        <v>81978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18212</v>
      </c>
      <c r="C35" s="50">
        <f>(B35/($B$40-$B$39)*100)</f>
        <v>22.584605463857439</v>
      </c>
    </row>
    <row r="36" spans="1:5" ht="15.75" customHeight="1" x14ac:dyDescent="0.25">
      <c r="A36" s="3" t="s">
        <v>71</v>
      </c>
      <c r="B36" s="56">
        <v>50551</v>
      </c>
      <c r="C36" s="50">
        <f>(B36/($B$40-$B$39)*100)</f>
        <v>62.688029365443519</v>
      </c>
    </row>
    <row r="37" spans="1:5" x14ac:dyDescent="0.25">
      <c r="A37" s="3" t="s">
        <v>72</v>
      </c>
      <c r="B37" s="56">
        <v>9007</v>
      </c>
      <c r="C37" s="50">
        <f>(B37/($B$40-$B$39)*100)</f>
        <v>11.16953335234812</v>
      </c>
    </row>
    <row r="38" spans="1:5" x14ac:dyDescent="0.25">
      <c r="A38" s="3" t="s">
        <v>73</v>
      </c>
      <c r="B38" s="56">
        <v>2869</v>
      </c>
      <c r="C38" s="50">
        <f>(B38/($B$40-$B$39)*100)</f>
        <v>3.5578318183509219</v>
      </c>
    </row>
    <row r="39" spans="1:5" x14ac:dyDescent="0.25">
      <c r="A39" s="3" t="s">
        <v>67</v>
      </c>
      <c r="B39" s="56">
        <v>1339</v>
      </c>
      <c r="C39" s="50">
        <v>0</v>
      </c>
    </row>
    <row r="40" spans="1:5" x14ac:dyDescent="0.25">
      <c r="A40" s="3" t="s">
        <v>66</v>
      </c>
      <c r="B40" s="56">
        <f>SUM(B35:B39)</f>
        <v>81978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108674</v>
      </c>
      <c r="C43" s="53">
        <f>B43/$B$48*100</f>
        <v>85.405991638112596</v>
      </c>
    </row>
    <row r="44" spans="1:5" x14ac:dyDescent="0.25">
      <c r="A44" s="51" t="s">
        <v>82</v>
      </c>
      <c r="B44" s="57">
        <v>5974</v>
      </c>
      <c r="C44" s="53">
        <f t="shared" ref="C44:C47" si="0">B44/$B$48*100</f>
        <v>4.694916852661029</v>
      </c>
      <c r="D44" s="58"/>
      <c r="E44" s="58"/>
    </row>
    <row r="45" spans="1:5" x14ac:dyDescent="0.25">
      <c r="A45" s="51" t="s">
        <v>83</v>
      </c>
      <c r="B45" s="57">
        <v>5821</v>
      </c>
      <c r="C45" s="53">
        <f t="shared" si="0"/>
        <v>4.5746754267391783</v>
      </c>
      <c r="D45" s="58"/>
      <c r="E45" s="58"/>
    </row>
    <row r="46" spans="1:5" x14ac:dyDescent="0.25">
      <c r="A46" s="51" t="s">
        <v>84</v>
      </c>
      <c r="B46" s="57">
        <v>5611</v>
      </c>
      <c r="C46" s="53">
        <f t="shared" si="0"/>
        <v>4.4096381754738925</v>
      </c>
    </row>
    <row r="47" spans="1:5" x14ac:dyDescent="0.25">
      <c r="A47" s="51" t="s">
        <v>90</v>
      </c>
      <c r="B47" s="57">
        <v>1164</v>
      </c>
      <c r="C47" s="53">
        <f t="shared" si="0"/>
        <v>0.9147779070132972</v>
      </c>
      <c r="D47" s="58"/>
      <c r="E47" s="58"/>
    </row>
    <row r="48" spans="1:5" ht="15.75" thickBot="1" x14ac:dyDescent="0.3">
      <c r="A48" s="59" t="s">
        <v>66</v>
      </c>
      <c r="B48" s="60">
        <f>SUM(B43:B47)</f>
        <v>127244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tseltal,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29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235785</v>
      </c>
      <c r="C5" s="50">
        <f>B5/$B$7*100</f>
        <v>49.712417087991092</v>
      </c>
    </row>
    <row r="6" spans="1:6" x14ac:dyDescent="0.25">
      <c r="A6" s="3" t="s">
        <v>65</v>
      </c>
      <c r="B6" s="42">
        <v>238513</v>
      </c>
      <c r="C6" s="50">
        <f>B6/$B$7*100</f>
        <v>50.287582912008908</v>
      </c>
    </row>
    <row r="7" spans="1:6" x14ac:dyDescent="0.25">
      <c r="A7" s="3" t="s">
        <v>77</v>
      </c>
      <c r="B7" s="42">
        <v>474298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185484</v>
      </c>
      <c r="C10" s="55">
        <f>(B10/($B$13-$B$12))*100</f>
        <v>39.455782312925166</v>
      </c>
    </row>
    <row r="11" spans="1:6" x14ac:dyDescent="0.25">
      <c r="A11" s="51" t="s">
        <v>75</v>
      </c>
      <c r="B11" s="34">
        <v>284622</v>
      </c>
      <c r="C11" s="55">
        <f>(B11/($B$13-$B$12))*100</f>
        <v>60.544217687074834</v>
      </c>
    </row>
    <row r="12" spans="1:6" x14ac:dyDescent="0.25">
      <c r="A12" s="51" t="s">
        <v>67</v>
      </c>
      <c r="B12" s="42">
        <v>4192</v>
      </c>
      <c r="C12" s="50">
        <v>0</v>
      </c>
    </row>
    <row r="13" spans="1:6" x14ac:dyDescent="0.25">
      <c r="A13" s="3" t="s">
        <v>66</v>
      </c>
      <c r="B13" s="42">
        <f>SUM(B10:B12)</f>
        <v>474298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114126</v>
      </c>
      <c r="C16" s="50">
        <f>(B16/($B$19-$B$18)*100)</f>
        <v>88.790514572019845</v>
      </c>
    </row>
    <row r="17" spans="1:3" x14ac:dyDescent="0.25">
      <c r="A17" s="3" t="s">
        <v>76</v>
      </c>
      <c r="B17" s="34">
        <v>14408</v>
      </c>
      <c r="C17" s="50">
        <f>(B17/($B$19-$B$18)*100)</f>
        <v>11.209485427980145</v>
      </c>
    </row>
    <row r="18" spans="1:3" x14ac:dyDescent="0.25">
      <c r="A18" s="3" t="s">
        <v>67</v>
      </c>
      <c r="B18" s="42">
        <v>397</v>
      </c>
      <c r="C18" s="50">
        <v>0</v>
      </c>
    </row>
    <row r="19" spans="1:3" x14ac:dyDescent="0.25">
      <c r="A19" s="3" t="s">
        <v>66</v>
      </c>
      <c r="B19" s="42">
        <f>SUM(B16:B18)</f>
        <v>128931</v>
      </c>
      <c r="C19" s="50">
        <f>SUM(C16:C17)</f>
        <v>99.999999999999986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8861</v>
      </c>
      <c r="C22" s="50">
        <f>(B22/$B$26)*100</f>
        <v>6.892179892039886</v>
      </c>
    </row>
    <row r="23" spans="1:3" x14ac:dyDescent="0.25">
      <c r="A23" s="3" t="s">
        <v>88</v>
      </c>
      <c r="B23" s="42">
        <v>18393</v>
      </c>
      <c r="C23" s="50">
        <f>(B23/$B$26)*100</f>
        <v>14.306270709207721</v>
      </c>
    </row>
    <row r="24" spans="1:3" x14ac:dyDescent="0.25">
      <c r="A24" s="3" t="s">
        <v>69</v>
      </c>
      <c r="B24" s="42">
        <v>90630</v>
      </c>
      <c r="C24" s="50">
        <f>(B24/$B$26)*100</f>
        <v>70.492976370113396</v>
      </c>
    </row>
    <row r="25" spans="1:3" x14ac:dyDescent="0.25">
      <c r="A25" s="3" t="s">
        <v>70</v>
      </c>
      <c r="B25" s="42">
        <v>10682</v>
      </c>
      <c r="C25" s="50">
        <f>(B25/$B$26)*100</f>
        <v>8.3085730286389872</v>
      </c>
    </row>
    <row r="26" spans="1:3" x14ac:dyDescent="0.25">
      <c r="A26" s="3" t="s">
        <v>66</v>
      </c>
      <c r="B26" s="42">
        <f>SUM(B22:B25)</f>
        <v>128566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207935</v>
      </c>
      <c r="C29" s="50">
        <f>(B29/($B$32-$B$31)*100)</f>
        <v>69.03529536754526</v>
      </c>
    </row>
    <row r="30" spans="1:3" x14ac:dyDescent="0.25">
      <c r="A30" s="3" t="s">
        <v>80</v>
      </c>
      <c r="B30" s="42">
        <v>93266</v>
      </c>
      <c r="C30" s="50">
        <f>(B30/($B$32-$B$31)*100)</f>
        <v>30.964704632454737</v>
      </c>
    </row>
    <row r="31" spans="1:3" x14ac:dyDescent="0.25">
      <c r="A31" s="3" t="s">
        <v>67</v>
      </c>
      <c r="B31" s="42">
        <v>1257</v>
      </c>
      <c r="C31" s="50">
        <v>0</v>
      </c>
    </row>
    <row r="32" spans="1:3" x14ac:dyDescent="0.25">
      <c r="A32" s="3" t="s">
        <v>66</v>
      </c>
      <c r="B32" s="42">
        <f>SUM(B29:B31)</f>
        <v>302458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81009</v>
      </c>
      <c r="C35" s="50">
        <f>(B35/($B$40-$B$39)*100)</f>
        <v>26.834835033788263</v>
      </c>
    </row>
    <row r="36" spans="1:5" x14ac:dyDescent="0.25">
      <c r="A36" s="3" t="s">
        <v>71</v>
      </c>
      <c r="B36" s="56">
        <v>187468</v>
      </c>
      <c r="C36" s="50">
        <f>(B36/($B$40-$B$39)*100)</f>
        <v>62.100172253875705</v>
      </c>
    </row>
    <row r="37" spans="1:5" x14ac:dyDescent="0.25">
      <c r="A37" s="3" t="s">
        <v>72</v>
      </c>
      <c r="B37" s="56">
        <v>26580</v>
      </c>
      <c r="C37" s="50">
        <f>(B37/($B$40-$B$39)*100)</f>
        <v>8.8048231085199422</v>
      </c>
    </row>
    <row r="38" spans="1:5" x14ac:dyDescent="0.25">
      <c r="A38" s="3" t="s">
        <v>73</v>
      </c>
      <c r="B38" s="56">
        <v>6823</v>
      </c>
      <c r="C38" s="50">
        <f>(B38/($B$40-$B$39)*100)</f>
        <v>2.2601696038160859</v>
      </c>
    </row>
    <row r="39" spans="1:5" x14ac:dyDescent="0.25">
      <c r="A39" s="3" t="s">
        <v>67</v>
      </c>
      <c r="B39" s="56">
        <v>578</v>
      </c>
      <c r="C39" s="50">
        <v>0</v>
      </c>
    </row>
    <row r="40" spans="1:5" x14ac:dyDescent="0.25">
      <c r="A40" s="3" t="s">
        <v>66</v>
      </c>
      <c r="B40" s="56">
        <f>SUM(B35:B39)</f>
        <v>302458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356464</v>
      </c>
      <c r="C43" s="53">
        <f>B43/$B$48*100</f>
        <v>75.156125473858211</v>
      </c>
    </row>
    <row r="44" spans="1:5" x14ac:dyDescent="0.25">
      <c r="A44" s="51" t="s">
        <v>82</v>
      </c>
      <c r="B44" s="57">
        <v>69724</v>
      </c>
      <c r="C44" s="53">
        <f t="shared" ref="C44:C47" si="0">B44/$B$48*100</f>
        <v>14.700462578378994</v>
      </c>
      <c r="D44" s="58"/>
      <c r="E44" s="58"/>
    </row>
    <row r="45" spans="1:5" x14ac:dyDescent="0.25">
      <c r="A45" s="51" t="s">
        <v>83</v>
      </c>
      <c r="B45" s="57">
        <v>23439</v>
      </c>
      <c r="C45" s="53">
        <f t="shared" si="0"/>
        <v>4.9418298200709261</v>
      </c>
      <c r="D45" s="58"/>
      <c r="E45" s="58"/>
    </row>
    <row r="46" spans="1:5" x14ac:dyDescent="0.25">
      <c r="A46" s="51" t="s">
        <v>84</v>
      </c>
      <c r="B46" s="57">
        <v>23711</v>
      </c>
      <c r="C46" s="53">
        <f t="shared" si="0"/>
        <v>4.9991777321430826</v>
      </c>
    </row>
    <row r="47" spans="1:5" x14ac:dyDescent="0.25">
      <c r="A47" s="51" t="s">
        <v>90</v>
      </c>
      <c r="B47" s="57">
        <v>960</v>
      </c>
      <c r="C47" s="53">
        <f t="shared" si="0"/>
        <v>0.20240439554878997</v>
      </c>
      <c r="D47" s="58"/>
      <c r="E47" s="58"/>
    </row>
    <row r="48" spans="1:5" ht="15.75" thickBot="1" x14ac:dyDescent="0.3">
      <c r="A48" s="59" t="s">
        <v>66</v>
      </c>
      <c r="B48" s="60">
        <f>SUM(B43:B47)</f>
        <v>474298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tsotsil,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31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210661</v>
      </c>
      <c r="C5" s="50">
        <f>B5/$B$7*100</f>
        <v>49.085905752525818</v>
      </c>
    </row>
    <row r="6" spans="1:6" x14ac:dyDescent="0.25">
      <c r="A6" s="3" t="s">
        <v>65</v>
      </c>
      <c r="B6" s="42">
        <v>218507</v>
      </c>
      <c r="C6" s="50">
        <f>B6/$B$7*100</f>
        <v>50.914094247474182</v>
      </c>
    </row>
    <row r="7" spans="1:6" x14ac:dyDescent="0.25">
      <c r="A7" s="3" t="s">
        <v>77</v>
      </c>
      <c r="B7" s="42">
        <v>429168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165336</v>
      </c>
      <c r="C10" s="55">
        <f>(B10/($B$13-$B$12))*100</f>
        <v>38.984869241670069</v>
      </c>
    </row>
    <row r="11" spans="1:6" x14ac:dyDescent="0.25">
      <c r="A11" s="51" t="s">
        <v>75</v>
      </c>
      <c r="B11" s="34">
        <v>258767</v>
      </c>
      <c r="C11" s="55">
        <f>(B11/($B$13-$B$12))*100</f>
        <v>61.015130758329938</v>
      </c>
    </row>
    <row r="12" spans="1:6" x14ac:dyDescent="0.25">
      <c r="A12" s="51" t="s">
        <v>67</v>
      </c>
      <c r="B12" s="42">
        <v>5065</v>
      </c>
      <c r="C12" s="50">
        <v>0</v>
      </c>
    </row>
    <row r="13" spans="1:6" x14ac:dyDescent="0.25">
      <c r="A13" s="3" t="s">
        <v>66</v>
      </c>
      <c r="B13" s="42">
        <f>SUM(B10:B12)</f>
        <v>429168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94613</v>
      </c>
      <c r="C16" s="50">
        <f>(B16/($B$19-$B$18)*100)</f>
        <v>84.293007136302492</v>
      </c>
    </row>
    <row r="17" spans="1:3" x14ac:dyDescent="0.25">
      <c r="A17" s="3" t="s">
        <v>76</v>
      </c>
      <c r="B17" s="34">
        <v>17630</v>
      </c>
      <c r="C17" s="50">
        <f>(B17/($B$19-$B$18)*100)</f>
        <v>15.706992863697513</v>
      </c>
    </row>
    <row r="18" spans="1:3" x14ac:dyDescent="0.25">
      <c r="A18" s="3" t="s">
        <v>67</v>
      </c>
      <c r="B18" s="42">
        <v>371</v>
      </c>
      <c r="C18" s="50">
        <v>0</v>
      </c>
    </row>
    <row r="19" spans="1:3" x14ac:dyDescent="0.25">
      <c r="A19" s="3" t="s">
        <v>66</v>
      </c>
      <c r="B19" s="42">
        <f>SUM(B16:B18)</f>
        <v>112614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9528</v>
      </c>
      <c r="C22" s="50">
        <f>(B22/$B$26)*100</f>
        <v>8.479357818576629</v>
      </c>
    </row>
    <row r="23" spans="1:3" x14ac:dyDescent="0.25">
      <c r="A23" s="3" t="s">
        <v>88</v>
      </c>
      <c r="B23" s="42">
        <v>15444</v>
      </c>
      <c r="C23" s="50">
        <f>(B23/$B$26)*100</f>
        <v>13.744248756307456</v>
      </c>
    </row>
    <row r="24" spans="1:3" x14ac:dyDescent="0.25">
      <c r="A24" s="3" t="s">
        <v>69</v>
      </c>
      <c r="B24" s="42">
        <v>81297</v>
      </c>
      <c r="C24" s="50">
        <f>(B24/$B$26)*100</f>
        <v>72.349533225947113</v>
      </c>
    </row>
    <row r="25" spans="1:3" x14ac:dyDescent="0.25">
      <c r="A25" s="3" t="s">
        <v>70</v>
      </c>
      <c r="B25" s="42">
        <v>6098</v>
      </c>
      <c r="C25" s="50">
        <f>(B25/$B$26)*100</f>
        <v>5.4268601991687957</v>
      </c>
    </row>
    <row r="26" spans="1:3" x14ac:dyDescent="0.25">
      <c r="A26" s="3" t="s">
        <v>66</v>
      </c>
      <c r="B26" s="42">
        <f>SUM(B22:B25)</f>
        <v>112367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182213</v>
      </c>
      <c r="C29" s="50">
        <f>(B29/($B$32-$B$31)*100)</f>
        <v>65.481824879161948</v>
      </c>
    </row>
    <row r="30" spans="1:3" x14ac:dyDescent="0.25">
      <c r="A30" s="3" t="s">
        <v>80</v>
      </c>
      <c r="B30" s="42">
        <v>96052</v>
      </c>
      <c r="C30" s="50">
        <f>(B30/($B$32-$B$31)*100)</f>
        <v>34.518175120838052</v>
      </c>
    </row>
    <row r="31" spans="1:3" x14ac:dyDescent="0.25">
      <c r="A31" s="3" t="s">
        <v>67</v>
      </c>
      <c r="B31" s="42">
        <v>1360</v>
      </c>
      <c r="C31" s="50">
        <v>0</v>
      </c>
    </row>
    <row r="32" spans="1:3" x14ac:dyDescent="0.25">
      <c r="A32" s="3" t="s">
        <v>66</v>
      </c>
      <c r="B32" s="42">
        <f>SUM(B29:B31)</f>
        <v>279625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88300</v>
      </c>
      <c r="C35" s="50">
        <f>(B35/($B$40-$B$39)*100)</f>
        <v>31.626301048001775</v>
      </c>
    </row>
    <row r="36" spans="1:5" x14ac:dyDescent="0.25">
      <c r="A36" s="3" t="s">
        <v>71</v>
      </c>
      <c r="B36" s="56">
        <v>174613</v>
      </c>
      <c r="C36" s="50">
        <f>(B36/($B$40-$B$39)*100)</f>
        <v>62.540920780234813</v>
      </c>
    </row>
    <row r="37" spans="1:5" x14ac:dyDescent="0.25">
      <c r="A37" s="3" t="s">
        <v>72</v>
      </c>
      <c r="B37" s="56">
        <v>11820</v>
      </c>
      <c r="C37" s="50">
        <f>(B37/($B$40-$B$39)*100)</f>
        <v>4.2335546816237937</v>
      </c>
    </row>
    <row r="38" spans="1:5" x14ac:dyDescent="0.25">
      <c r="A38" s="3" t="s">
        <v>73</v>
      </c>
      <c r="B38" s="56">
        <v>4465</v>
      </c>
      <c r="C38" s="50">
        <f>(B38/($B$40-$B$39)*100)</f>
        <v>1.5992234901396143</v>
      </c>
    </row>
    <row r="39" spans="1:5" x14ac:dyDescent="0.25">
      <c r="A39" s="3" t="s">
        <v>67</v>
      </c>
      <c r="B39" s="56">
        <v>427</v>
      </c>
      <c r="C39" s="50">
        <v>0</v>
      </c>
    </row>
    <row r="40" spans="1:5" x14ac:dyDescent="0.25">
      <c r="A40" s="3" t="s">
        <v>66</v>
      </c>
      <c r="B40" s="56">
        <f>SUM(B35:B39)</f>
        <v>279625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332796</v>
      </c>
      <c r="C43" s="53">
        <f>B43/$B$48*100</f>
        <v>77.544458114304888</v>
      </c>
    </row>
    <row r="44" spans="1:5" x14ac:dyDescent="0.25">
      <c r="A44" s="51" t="s">
        <v>82</v>
      </c>
      <c r="B44" s="57">
        <v>50125</v>
      </c>
      <c r="C44" s="53">
        <f t="shared" ref="C44:C47" si="0">B44/$B$48*100</f>
        <v>11.679575364426052</v>
      </c>
      <c r="D44" s="58"/>
      <c r="E44" s="58"/>
    </row>
    <row r="45" spans="1:5" x14ac:dyDescent="0.25">
      <c r="A45" s="51" t="s">
        <v>83</v>
      </c>
      <c r="B45" s="57">
        <v>8955</v>
      </c>
      <c r="C45" s="53">
        <f t="shared" si="0"/>
        <v>2.0865954591209035</v>
      </c>
      <c r="D45" s="58"/>
      <c r="E45" s="58"/>
    </row>
    <row r="46" spans="1:5" x14ac:dyDescent="0.25">
      <c r="A46" s="51" t="s">
        <v>84</v>
      </c>
      <c r="B46" s="57">
        <v>36236</v>
      </c>
      <c r="C46" s="53">
        <f t="shared" si="0"/>
        <v>8.4433135741714196</v>
      </c>
    </row>
    <row r="47" spans="1:5" x14ac:dyDescent="0.25">
      <c r="A47" s="51" t="s">
        <v>90</v>
      </c>
      <c r="B47" s="57">
        <v>1056</v>
      </c>
      <c r="C47" s="53">
        <f t="shared" si="0"/>
        <v>0.24605748797673638</v>
      </c>
      <c r="D47" s="58"/>
      <c r="E47" s="58"/>
    </row>
    <row r="48" spans="1:5" ht="15.75" thickBot="1" x14ac:dyDescent="0.3">
      <c r="A48" s="59" t="s">
        <v>66</v>
      </c>
      <c r="B48" s="60">
        <f>SUM(B43:B47)</f>
        <v>429168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yaqui,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97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9569</v>
      </c>
      <c r="C5" s="50">
        <f>B5/$B$7*100</f>
        <v>54.394042746703043</v>
      </c>
    </row>
    <row r="6" spans="1:6" x14ac:dyDescent="0.25">
      <c r="A6" s="3" t="s">
        <v>65</v>
      </c>
      <c r="B6" s="42">
        <v>8023</v>
      </c>
      <c r="C6" s="50">
        <f>B6/$B$7*100</f>
        <v>45.60595725329695</v>
      </c>
    </row>
    <row r="7" spans="1:6" x14ac:dyDescent="0.25">
      <c r="A7" s="3" t="s">
        <v>77</v>
      </c>
      <c r="B7" s="42">
        <v>17592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989</v>
      </c>
      <c r="C10" s="55">
        <f>(B10/($B$13-$B$12))*100</f>
        <v>5.7708017271560275</v>
      </c>
    </row>
    <row r="11" spans="1:6" x14ac:dyDescent="0.25">
      <c r="A11" s="51" t="s">
        <v>75</v>
      </c>
      <c r="B11" s="34">
        <v>16149</v>
      </c>
      <c r="C11" s="55">
        <f>(B11/($B$13-$B$12))*100</f>
        <v>94.229198272843973</v>
      </c>
    </row>
    <row r="12" spans="1:6" x14ac:dyDescent="0.25">
      <c r="A12" s="51" t="s">
        <v>67</v>
      </c>
      <c r="B12" s="42">
        <v>454</v>
      </c>
      <c r="C12" s="50">
        <v>0</v>
      </c>
    </row>
    <row r="13" spans="1:6" x14ac:dyDescent="0.25">
      <c r="A13" s="3" t="s">
        <v>66</v>
      </c>
      <c r="B13" s="42">
        <f>SUM(B10:B12)</f>
        <v>17592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2470</v>
      </c>
      <c r="C16" s="50">
        <f>(B16/($B$19-$B$18)*100)</f>
        <v>93.102148511119481</v>
      </c>
    </row>
    <row r="17" spans="1:3" x14ac:dyDescent="0.25">
      <c r="A17" s="3" t="s">
        <v>76</v>
      </c>
      <c r="B17" s="34">
        <v>183</v>
      </c>
      <c r="C17" s="50">
        <f>(B17/($B$19-$B$18)*100)</f>
        <v>6.8978514888805131</v>
      </c>
    </row>
    <row r="18" spans="1:3" x14ac:dyDescent="0.25">
      <c r="A18" s="3" t="s">
        <v>67</v>
      </c>
      <c r="B18" s="42">
        <v>5</v>
      </c>
      <c r="C18" s="50">
        <v>0</v>
      </c>
    </row>
    <row r="19" spans="1:3" x14ac:dyDescent="0.25">
      <c r="A19" s="3" t="s">
        <v>66</v>
      </c>
      <c r="B19" s="42">
        <f>SUM(B16:B18)</f>
        <v>2658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51</v>
      </c>
      <c r="C22" s="50">
        <f>(B22/$B$26)*100</f>
        <v>1.9267094824329429</v>
      </c>
    </row>
    <row r="23" spans="1:3" x14ac:dyDescent="0.25">
      <c r="A23" s="3" t="s">
        <v>88</v>
      </c>
      <c r="B23" s="42">
        <v>317</v>
      </c>
      <c r="C23" s="50">
        <f>(B23/$B$26)*100</f>
        <v>11.975821684926331</v>
      </c>
    </row>
    <row r="24" spans="1:3" x14ac:dyDescent="0.25">
      <c r="A24" s="3" t="s">
        <v>69</v>
      </c>
      <c r="B24" s="42">
        <v>1982</v>
      </c>
      <c r="C24" s="50">
        <f>(B24/$B$26)*100</f>
        <v>74.877219493766532</v>
      </c>
    </row>
    <row r="25" spans="1:3" x14ac:dyDescent="0.25">
      <c r="A25" s="3" t="s">
        <v>70</v>
      </c>
      <c r="B25" s="42">
        <v>297</v>
      </c>
      <c r="C25" s="50">
        <f>(B25/$B$26)*100</f>
        <v>11.220249338874197</v>
      </c>
    </row>
    <row r="26" spans="1:3" x14ac:dyDescent="0.25">
      <c r="A26" s="3" t="s">
        <v>66</v>
      </c>
      <c r="B26" s="42">
        <f>SUM(B22:B25)</f>
        <v>2647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12213</v>
      </c>
      <c r="C29" s="50">
        <f>(B29/($B$32-$B$31)*100)</f>
        <v>86.635454351989779</v>
      </c>
    </row>
    <row r="30" spans="1:3" x14ac:dyDescent="0.25">
      <c r="A30" s="3" t="s">
        <v>80</v>
      </c>
      <c r="B30" s="42">
        <v>1884</v>
      </c>
      <c r="C30" s="50">
        <f>(B30/($B$32-$B$31)*100)</f>
        <v>13.364545648010214</v>
      </c>
    </row>
    <row r="31" spans="1:3" x14ac:dyDescent="0.25">
      <c r="A31" s="3" t="s">
        <v>67</v>
      </c>
      <c r="B31" s="42">
        <v>87</v>
      </c>
      <c r="C31" s="50">
        <v>0</v>
      </c>
    </row>
    <row r="32" spans="1:3" x14ac:dyDescent="0.25">
      <c r="A32" s="3" t="s">
        <v>66</v>
      </c>
      <c r="B32" s="42">
        <f>SUM(B29:B31)</f>
        <v>14184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1949</v>
      </c>
      <c r="C35" s="50">
        <f>(B35/($B$40-$B$39)*100)</f>
        <v>13.793347487615005</v>
      </c>
    </row>
    <row r="36" spans="1:5" x14ac:dyDescent="0.25">
      <c r="A36" s="3" t="s">
        <v>71</v>
      </c>
      <c r="B36" s="56">
        <v>9298</v>
      </c>
      <c r="C36" s="50">
        <f>(B36/($B$40-$B$39)*100)</f>
        <v>65.803255484784145</v>
      </c>
    </row>
    <row r="37" spans="1:5" x14ac:dyDescent="0.25">
      <c r="A37" s="3" t="s">
        <v>72</v>
      </c>
      <c r="B37" s="56">
        <v>1810</v>
      </c>
      <c r="C37" s="50">
        <f>(B37/($B$40-$B$39)*100)</f>
        <v>12.809624911535739</v>
      </c>
    </row>
    <row r="38" spans="1:5" x14ac:dyDescent="0.25">
      <c r="A38" s="3" t="s">
        <v>73</v>
      </c>
      <c r="B38" s="56">
        <v>1073</v>
      </c>
      <c r="C38" s="50">
        <f>(B38/($B$40-$B$39)*100)</f>
        <v>7.5937721160651099</v>
      </c>
    </row>
    <row r="39" spans="1:5" x14ac:dyDescent="0.25">
      <c r="A39" s="3" t="s">
        <v>67</v>
      </c>
      <c r="B39" s="56">
        <v>54</v>
      </c>
      <c r="C39" s="50">
        <v>0</v>
      </c>
    </row>
    <row r="40" spans="1:5" x14ac:dyDescent="0.25">
      <c r="A40" s="3" t="s">
        <v>66</v>
      </c>
      <c r="B40" s="56">
        <f>SUM(B35:B39)</f>
        <v>14184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7819</v>
      </c>
      <c r="C43" s="53">
        <f>B43/$B$48*100</f>
        <v>44.446339245111417</v>
      </c>
    </row>
    <row r="44" spans="1:5" x14ac:dyDescent="0.25">
      <c r="A44" s="51" t="s">
        <v>82</v>
      </c>
      <c r="B44" s="57">
        <v>7402</v>
      </c>
      <c r="C44" s="53">
        <f t="shared" ref="C44:C47" si="0">B44/$B$48*100</f>
        <v>42.075943610732153</v>
      </c>
      <c r="D44" s="58"/>
      <c r="E44" s="58"/>
    </row>
    <row r="45" spans="1:5" x14ac:dyDescent="0.25">
      <c r="A45" s="51" t="s">
        <v>83</v>
      </c>
      <c r="B45" s="57">
        <v>454</v>
      </c>
      <c r="C45" s="53">
        <f t="shared" si="0"/>
        <v>2.5807185084129149</v>
      </c>
      <c r="D45" s="58"/>
      <c r="E45" s="58"/>
    </row>
    <row r="46" spans="1:5" x14ac:dyDescent="0.25">
      <c r="A46" s="51" t="s">
        <v>84</v>
      </c>
      <c r="B46" s="57">
        <v>1743</v>
      </c>
      <c r="C46" s="53">
        <f t="shared" si="0"/>
        <v>9.9079126875852666</v>
      </c>
    </row>
    <row r="47" spans="1:5" x14ac:dyDescent="0.25">
      <c r="A47" s="51" t="s">
        <v>90</v>
      </c>
      <c r="B47" s="57">
        <v>174</v>
      </c>
      <c r="C47" s="53">
        <f t="shared" si="0"/>
        <v>0.98908594815825379</v>
      </c>
      <c r="D47" s="58"/>
      <c r="E47" s="58"/>
    </row>
    <row r="48" spans="1:5" ht="15.75" thickBot="1" x14ac:dyDescent="0.3">
      <c r="A48" s="59" t="s">
        <v>66</v>
      </c>
      <c r="B48" s="60">
        <f>SUM(B43:B47)</f>
        <v>17592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.7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zapoteco,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32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220499</v>
      </c>
      <c r="C5" s="50">
        <f>B5/$B$7*100</f>
        <v>47.862251598128914</v>
      </c>
    </row>
    <row r="6" spans="1:6" x14ac:dyDescent="0.25">
      <c r="A6" s="3" t="s">
        <v>65</v>
      </c>
      <c r="B6" s="42">
        <v>240196</v>
      </c>
      <c r="C6" s="50">
        <f>B6/$B$7*100</f>
        <v>52.137748401871086</v>
      </c>
    </row>
    <row r="7" spans="1:6" x14ac:dyDescent="0.25">
      <c r="A7" s="3" t="s">
        <v>77</v>
      </c>
      <c r="B7" s="42">
        <v>460695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44073</v>
      </c>
      <c r="C10" s="55">
        <f>(B10/($B$13-$B$12))*100</f>
        <v>9.7763807892886376</v>
      </c>
    </row>
    <row r="11" spans="1:6" x14ac:dyDescent="0.25">
      <c r="A11" s="51" t="s">
        <v>75</v>
      </c>
      <c r="B11" s="34">
        <v>406738</v>
      </c>
      <c r="C11" s="55">
        <f>(B11/($B$13-$B$12))*100</f>
        <v>90.223619210711362</v>
      </c>
    </row>
    <row r="12" spans="1:6" x14ac:dyDescent="0.25">
      <c r="A12" s="51" t="s">
        <v>67</v>
      </c>
      <c r="B12" s="42">
        <v>9884</v>
      </c>
      <c r="C12" s="50">
        <v>0</v>
      </c>
    </row>
    <row r="13" spans="1:6" x14ac:dyDescent="0.25">
      <c r="A13" s="3" t="s">
        <v>66</v>
      </c>
      <c r="B13" s="42">
        <f>SUM(B10:B12)</f>
        <v>460695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56546</v>
      </c>
      <c r="C16" s="50">
        <f>(B16/($B$19-$B$18)*100)</f>
        <v>91.378613790985924</v>
      </c>
    </row>
    <row r="17" spans="1:3" x14ac:dyDescent="0.25">
      <c r="A17" s="3" t="s">
        <v>76</v>
      </c>
      <c r="B17" s="34">
        <v>5335</v>
      </c>
      <c r="C17" s="50">
        <f>(B17/($B$19-$B$18)*100)</f>
        <v>8.6213862090140765</v>
      </c>
    </row>
    <row r="18" spans="1:3" x14ac:dyDescent="0.25">
      <c r="A18" s="3" t="s">
        <v>67</v>
      </c>
      <c r="B18" s="42">
        <v>157</v>
      </c>
      <c r="C18" s="50">
        <v>0</v>
      </c>
    </row>
    <row r="19" spans="1:3" x14ac:dyDescent="0.25">
      <c r="A19" s="3" t="s">
        <v>66</v>
      </c>
      <c r="B19" s="42">
        <f>SUM(B16:B18)</f>
        <v>62038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1920</v>
      </c>
      <c r="C22" s="50">
        <f>(B22/$B$26)*100</f>
        <v>3.1033312321194781</v>
      </c>
    </row>
    <row r="23" spans="1:3" x14ac:dyDescent="0.25">
      <c r="A23" s="3" t="s">
        <v>88</v>
      </c>
      <c r="B23" s="42">
        <v>8284</v>
      </c>
      <c r="C23" s="50">
        <f>(B23/$B$26)*100</f>
        <v>13.3895812119155</v>
      </c>
    </row>
    <row r="24" spans="1:3" x14ac:dyDescent="0.25">
      <c r="A24" s="3" t="s">
        <v>69</v>
      </c>
      <c r="B24" s="42">
        <v>45434</v>
      </c>
      <c r="C24" s="50">
        <f>(B24/$B$26)*100</f>
        <v>73.435807916727285</v>
      </c>
    </row>
    <row r="25" spans="1:3" x14ac:dyDescent="0.25">
      <c r="A25" s="3" t="s">
        <v>70</v>
      </c>
      <c r="B25" s="42">
        <v>6231</v>
      </c>
      <c r="C25" s="50">
        <f>(B25/$B$26)*100</f>
        <v>10.071279639237744</v>
      </c>
    </row>
    <row r="26" spans="1:3" x14ac:dyDescent="0.25">
      <c r="A26" s="3" t="s">
        <v>66</v>
      </c>
      <c r="B26" s="42">
        <f>SUM(B22:B25)</f>
        <v>61869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295163</v>
      </c>
      <c r="C29" s="50">
        <f>(B29/($B$32-$B$31)*100)</f>
        <v>77.504371983593899</v>
      </c>
    </row>
    <row r="30" spans="1:3" x14ac:dyDescent="0.25">
      <c r="A30" s="3" t="s">
        <v>80</v>
      </c>
      <c r="B30" s="42">
        <v>85671</v>
      </c>
      <c r="C30" s="50">
        <f>(B30/($B$32-$B$31)*100)</f>
        <v>22.495628016406101</v>
      </c>
    </row>
    <row r="31" spans="1:3" x14ac:dyDescent="0.25">
      <c r="A31" s="3" t="s">
        <v>67</v>
      </c>
      <c r="B31" s="42">
        <v>1825</v>
      </c>
      <c r="C31" s="50">
        <v>0</v>
      </c>
    </row>
    <row r="32" spans="1:3" x14ac:dyDescent="0.25">
      <c r="A32" s="3" t="s">
        <v>66</v>
      </c>
      <c r="B32" s="42">
        <f>SUM(B29:B31)</f>
        <v>382659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73743</v>
      </c>
      <c r="C35" s="50">
        <f>(B35/($B$40-$B$39)*100)</f>
        <v>19.322558837863756</v>
      </c>
    </row>
    <row r="36" spans="1:5" x14ac:dyDescent="0.25">
      <c r="A36" s="3" t="s">
        <v>71</v>
      </c>
      <c r="B36" s="56">
        <v>252037</v>
      </c>
      <c r="C36" s="50">
        <f>(B36/($B$40-$B$39)*100)</f>
        <v>66.040163294396308</v>
      </c>
    </row>
    <row r="37" spans="1:5" x14ac:dyDescent="0.25">
      <c r="A37" s="3" t="s">
        <v>72</v>
      </c>
      <c r="B37" s="56">
        <v>30137</v>
      </c>
      <c r="C37" s="50">
        <f>(B37/($B$40-$B$39)*100)</f>
        <v>7.896667557553938</v>
      </c>
    </row>
    <row r="38" spans="1:5" x14ac:dyDescent="0.25">
      <c r="A38" s="3" t="s">
        <v>73</v>
      </c>
      <c r="B38" s="56">
        <v>25725</v>
      </c>
      <c r="C38" s="50">
        <f>(B38/($B$40-$B$39)*100)</f>
        <v>6.7406103101859864</v>
      </c>
    </row>
    <row r="39" spans="1:5" x14ac:dyDescent="0.25">
      <c r="A39" s="3" t="s">
        <v>67</v>
      </c>
      <c r="B39" s="56">
        <v>1017</v>
      </c>
      <c r="C39" s="50">
        <v>0</v>
      </c>
    </row>
    <row r="40" spans="1:5" x14ac:dyDescent="0.25">
      <c r="A40" s="3" t="s">
        <v>66</v>
      </c>
      <c r="B40" s="56">
        <f>SUM(B35:B39)</f>
        <v>382659</v>
      </c>
      <c r="C40" s="50">
        <f>SUM(C35:C38)</f>
        <v>99.999999999999986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209496</v>
      </c>
      <c r="C43" s="53">
        <f>B43/$B$48*100</f>
        <v>45.473903558753619</v>
      </c>
    </row>
    <row r="44" spans="1:5" x14ac:dyDescent="0.25">
      <c r="A44" s="51" t="s">
        <v>82</v>
      </c>
      <c r="B44" s="57">
        <v>128769</v>
      </c>
      <c r="C44" s="53">
        <f t="shared" ref="C44:C47" si="0">B44/$B$48*100</f>
        <v>27.951030508253833</v>
      </c>
      <c r="D44" s="58"/>
      <c r="E44" s="58"/>
    </row>
    <row r="45" spans="1:5" x14ac:dyDescent="0.25">
      <c r="A45" s="51" t="s">
        <v>83</v>
      </c>
      <c r="B45" s="57">
        <v>74812</v>
      </c>
      <c r="C45" s="53">
        <f t="shared" si="0"/>
        <v>16.2389433356125</v>
      </c>
      <c r="D45" s="58"/>
      <c r="E45" s="58"/>
    </row>
    <row r="46" spans="1:5" x14ac:dyDescent="0.25">
      <c r="A46" s="51" t="s">
        <v>84</v>
      </c>
      <c r="B46" s="57">
        <v>37393</v>
      </c>
      <c r="C46" s="53">
        <f t="shared" si="0"/>
        <v>8.1166498442570472</v>
      </c>
    </row>
    <row r="47" spans="1:5" x14ac:dyDescent="0.25">
      <c r="A47" s="51" t="s">
        <v>90</v>
      </c>
      <c r="B47" s="57">
        <v>10225</v>
      </c>
      <c r="C47" s="53">
        <f t="shared" si="0"/>
        <v>2.2194727531229987</v>
      </c>
      <c r="D47" s="58"/>
      <c r="E47" s="58"/>
    </row>
    <row r="48" spans="1:5" ht="15.75" thickBot="1" x14ac:dyDescent="0.3">
      <c r="A48" s="59" t="s">
        <v>66</v>
      </c>
      <c r="B48" s="60">
        <f>SUM(B43:B47)</f>
        <v>460695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zoque,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customHeight="1" thickBot="1" x14ac:dyDescent="0.3">
      <c r="A3" s="26" t="s">
        <v>28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32869</v>
      </c>
      <c r="C5" s="50">
        <f>B5/$B$7*100</f>
        <v>50.293015071532402</v>
      </c>
    </row>
    <row r="6" spans="1:6" x14ac:dyDescent="0.25">
      <c r="A6" s="3" t="s">
        <v>65</v>
      </c>
      <c r="B6" s="42">
        <v>32486</v>
      </c>
      <c r="C6" s="50">
        <f>B6/$B$7*100</f>
        <v>49.706984928467598</v>
      </c>
    </row>
    <row r="7" spans="1:6" x14ac:dyDescent="0.25">
      <c r="A7" s="3" t="s">
        <v>77</v>
      </c>
      <c r="B7" s="42">
        <v>65355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ht="17.25" customHeight="1" x14ac:dyDescent="0.25">
      <c r="A10" s="6" t="s">
        <v>74</v>
      </c>
      <c r="B10" s="34">
        <v>4816</v>
      </c>
      <c r="C10" s="55">
        <f>(B10/($B$13-$B$12))*100</f>
        <v>7.5081067597904712</v>
      </c>
    </row>
    <row r="11" spans="1:6" x14ac:dyDescent="0.25">
      <c r="A11" s="51" t="s">
        <v>75</v>
      </c>
      <c r="B11" s="34">
        <v>59328</v>
      </c>
      <c r="C11" s="55">
        <f>(B11/($B$13-$B$12))*100</f>
        <v>92.491893240209535</v>
      </c>
    </row>
    <row r="12" spans="1:6" x14ac:dyDescent="0.25">
      <c r="A12" s="51" t="s">
        <v>67</v>
      </c>
      <c r="B12" s="42">
        <v>1211</v>
      </c>
      <c r="C12" s="50">
        <v>0</v>
      </c>
    </row>
    <row r="13" spans="1:6" x14ac:dyDescent="0.25">
      <c r="A13" s="3" t="s">
        <v>66</v>
      </c>
      <c r="B13" s="42">
        <f>SUM(B10:B12)</f>
        <v>65355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12567</v>
      </c>
      <c r="C16" s="50">
        <f>(B16/($B$19-$B$18)*100)</f>
        <v>93.664753670716266</v>
      </c>
    </row>
    <row r="17" spans="1:4" x14ac:dyDescent="0.25">
      <c r="A17" s="3" t="s">
        <v>76</v>
      </c>
      <c r="B17" s="34">
        <v>850</v>
      </c>
      <c r="C17" s="50">
        <f>(B17/($B$19-$B$18)*100)</f>
        <v>6.3352463292837449</v>
      </c>
    </row>
    <row r="18" spans="1:4" x14ac:dyDescent="0.25">
      <c r="A18" s="3" t="s">
        <v>67</v>
      </c>
      <c r="B18" s="42">
        <v>38</v>
      </c>
      <c r="C18" s="50">
        <v>0</v>
      </c>
    </row>
    <row r="19" spans="1:4" x14ac:dyDescent="0.25">
      <c r="A19" s="3" t="s">
        <v>66</v>
      </c>
      <c r="B19" s="42">
        <f>SUM(B16:B18)</f>
        <v>13455</v>
      </c>
      <c r="C19" s="50">
        <f>SUM(C16:C17)</f>
        <v>100.00000000000001</v>
      </c>
    </row>
    <row r="20" spans="1:4" x14ac:dyDescent="0.25">
      <c r="B20" s="42"/>
      <c r="C20" s="50"/>
    </row>
    <row r="21" spans="1:4" x14ac:dyDescent="0.25">
      <c r="A21" s="31" t="s">
        <v>43</v>
      </c>
      <c r="B21" s="54"/>
      <c r="C21" s="41"/>
    </row>
    <row r="22" spans="1:4" x14ac:dyDescent="0.25">
      <c r="A22" s="3" t="s">
        <v>68</v>
      </c>
      <c r="B22" s="42">
        <v>326</v>
      </c>
      <c r="C22" s="50">
        <f>(B22/$B$26)*100</f>
        <v>2.4297532980547065</v>
      </c>
    </row>
    <row r="23" spans="1:4" x14ac:dyDescent="0.25">
      <c r="A23" s="3" t="s">
        <v>88</v>
      </c>
      <c r="B23" s="42">
        <v>1762</v>
      </c>
      <c r="C23" s="50">
        <f>(B23/$B$26)*100</f>
        <v>13.132592979056421</v>
      </c>
    </row>
    <row r="24" spans="1:4" x14ac:dyDescent="0.25">
      <c r="A24" s="3" t="s">
        <v>69</v>
      </c>
      <c r="B24" s="42">
        <v>9803</v>
      </c>
      <c r="C24" s="50">
        <f>(B24/$B$26)*100</f>
        <v>73.064023254080652</v>
      </c>
    </row>
    <row r="25" spans="1:4" x14ac:dyDescent="0.25">
      <c r="A25" s="3" t="s">
        <v>70</v>
      </c>
      <c r="B25" s="42">
        <v>1526</v>
      </c>
      <c r="C25" s="50">
        <f>(B25/$B$26)*100</f>
        <v>11.373630468808228</v>
      </c>
    </row>
    <row r="26" spans="1:4" x14ac:dyDescent="0.25">
      <c r="A26" s="3" t="s">
        <v>66</v>
      </c>
      <c r="B26" s="42">
        <f>SUM(B22:B25)</f>
        <v>13417</v>
      </c>
      <c r="C26" s="50">
        <f>SUM(C22:C25)</f>
        <v>100.00000000000001</v>
      </c>
      <c r="D26" s="35" t="s">
        <v>60</v>
      </c>
    </row>
    <row r="27" spans="1:4" x14ac:dyDescent="0.25">
      <c r="A27" s="51"/>
      <c r="B27" s="54"/>
      <c r="C27" s="53"/>
    </row>
    <row r="28" spans="1:4" x14ac:dyDescent="0.25">
      <c r="A28" s="4" t="s">
        <v>78</v>
      </c>
      <c r="B28" s="54"/>
      <c r="C28" s="50"/>
    </row>
    <row r="29" spans="1:4" x14ac:dyDescent="0.25">
      <c r="A29" s="3" t="s">
        <v>79</v>
      </c>
      <c r="B29" s="42">
        <v>33572</v>
      </c>
      <c r="C29" s="50">
        <f>(B29/($B$32-$B$31)*100)</f>
        <v>69.804965276333846</v>
      </c>
    </row>
    <row r="30" spans="1:4" x14ac:dyDescent="0.25">
      <c r="A30" s="3" t="s">
        <v>80</v>
      </c>
      <c r="B30" s="42">
        <v>14522</v>
      </c>
      <c r="C30" s="50">
        <f>(B30/($B$32-$B$31)*100)</f>
        <v>30.195034723666154</v>
      </c>
    </row>
    <row r="31" spans="1:4" x14ac:dyDescent="0.25">
      <c r="A31" s="3" t="s">
        <v>67</v>
      </c>
      <c r="B31" s="42">
        <v>272</v>
      </c>
      <c r="C31" s="50">
        <v>0</v>
      </c>
    </row>
    <row r="32" spans="1:4" x14ac:dyDescent="0.25">
      <c r="A32" s="3" t="s">
        <v>66</v>
      </c>
      <c r="B32" s="42">
        <f>SUM(B29:B31)</f>
        <v>48366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13635</v>
      </c>
      <c r="C35" s="50">
        <f>(B35/($B$40-$B$39)*100)</f>
        <v>28.297187921552354</v>
      </c>
    </row>
    <row r="36" spans="1:5" x14ac:dyDescent="0.25">
      <c r="A36" s="3" t="s">
        <v>71</v>
      </c>
      <c r="B36" s="56">
        <v>28791</v>
      </c>
      <c r="C36" s="50">
        <f>(B36/($B$40-$B$39)*100)</f>
        <v>59.750959842274568</v>
      </c>
    </row>
    <row r="37" spans="1:5" x14ac:dyDescent="0.25">
      <c r="A37" s="3" t="s">
        <v>72</v>
      </c>
      <c r="B37" s="56">
        <v>4310</v>
      </c>
      <c r="C37" s="50">
        <f>(B37/($B$40-$B$39)*100)</f>
        <v>8.9446923316384765</v>
      </c>
    </row>
    <row r="38" spans="1:5" x14ac:dyDescent="0.25">
      <c r="A38" s="3" t="s">
        <v>73</v>
      </c>
      <c r="B38" s="56">
        <v>1449</v>
      </c>
      <c r="C38" s="50">
        <f>(B38/($B$40-$B$39)*100)</f>
        <v>3.007159904534606</v>
      </c>
    </row>
    <row r="39" spans="1:5" x14ac:dyDescent="0.25">
      <c r="A39" s="3" t="s">
        <v>67</v>
      </c>
      <c r="B39" s="56">
        <v>181</v>
      </c>
      <c r="C39" s="50">
        <v>0</v>
      </c>
    </row>
    <row r="40" spans="1:5" x14ac:dyDescent="0.25">
      <c r="A40" s="3" t="s">
        <v>66</v>
      </c>
      <c r="B40" s="56">
        <f>SUM(B35:B39)</f>
        <v>48366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49363</v>
      </c>
      <c r="C43" s="53">
        <f>B43/$B$48*100</f>
        <v>75.530563843623284</v>
      </c>
    </row>
    <row r="44" spans="1:5" x14ac:dyDescent="0.25">
      <c r="A44" s="51" t="s">
        <v>82</v>
      </c>
      <c r="B44" s="57">
        <v>12323</v>
      </c>
      <c r="C44" s="53">
        <f t="shared" ref="C44:C47" si="0">B44/$B$48*100</f>
        <v>18.855481600489636</v>
      </c>
      <c r="D44" s="58"/>
      <c r="E44" s="58"/>
    </row>
    <row r="45" spans="1:5" x14ac:dyDescent="0.25">
      <c r="A45" s="51" t="s">
        <v>83</v>
      </c>
      <c r="B45" s="57">
        <v>994</v>
      </c>
      <c r="C45" s="53">
        <f t="shared" si="0"/>
        <v>1.5209241833065565</v>
      </c>
      <c r="D45" s="58"/>
      <c r="E45" s="58"/>
    </row>
    <row r="46" spans="1:5" x14ac:dyDescent="0.25">
      <c r="A46" s="51" t="s">
        <v>84</v>
      </c>
      <c r="B46" s="57">
        <v>2459</v>
      </c>
      <c r="C46" s="53">
        <f t="shared" si="0"/>
        <v>3.7625277331497209</v>
      </c>
    </row>
    <row r="47" spans="1:5" x14ac:dyDescent="0.25">
      <c r="A47" s="51" t="s">
        <v>90</v>
      </c>
      <c r="B47" s="57">
        <v>216</v>
      </c>
      <c r="C47" s="53">
        <f t="shared" si="0"/>
        <v>0.33050263943080105</v>
      </c>
      <c r="D47" s="58"/>
      <c r="E47" s="58"/>
    </row>
    <row r="48" spans="1:5" ht="15.75" thickBot="1" x14ac:dyDescent="0.3">
      <c r="A48" s="59" t="s">
        <v>66</v>
      </c>
      <c r="B48" s="60">
        <f>SUM(B43:B47)</f>
        <v>65355</v>
      </c>
      <c r="C48" s="61">
        <f>SUM(C43:C47)</f>
        <v>100.00000000000001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2.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cuicateco,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3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6333</v>
      </c>
      <c r="C5" s="50">
        <f>B5/$B$7*100</f>
        <v>48.57712663956432</v>
      </c>
    </row>
    <row r="6" spans="1:6" x14ac:dyDescent="0.25">
      <c r="A6" s="3" t="s">
        <v>65</v>
      </c>
      <c r="B6" s="42">
        <v>6704</v>
      </c>
      <c r="C6" s="50">
        <f>B6/$B$7*100</f>
        <v>51.42287336043568</v>
      </c>
    </row>
    <row r="7" spans="1:6" x14ac:dyDescent="0.25">
      <c r="A7" s="3" t="s">
        <v>77</v>
      </c>
      <c r="B7" s="42">
        <v>13037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543</v>
      </c>
      <c r="C10" s="55">
        <f>(B10/($B$13-$B$12))*100</f>
        <v>4.2246946238232317</v>
      </c>
    </row>
    <row r="11" spans="1:6" x14ac:dyDescent="0.25">
      <c r="A11" s="51" t="s">
        <v>75</v>
      </c>
      <c r="B11" s="34">
        <v>12310</v>
      </c>
      <c r="C11" s="55">
        <f>(B11/($B$13-$B$12))*100</f>
        <v>95.77530537617676</v>
      </c>
    </row>
    <row r="12" spans="1:6" x14ac:dyDescent="0.25">
      <c r="A12" s="51" t="s">
        <v>67</v>
      </c>
      <c r="B12" s="42">
        <v>184</v>
      </c>
      <c r="C12" s="50">
        <v>0</v>
      </c>
    </row>
    <row r="13" spans="1:6" x14ac:dyDescent="0.25">
      <c r="A13" s="3" t="s">
        <v>66</v>
      </c>
      <c r="B13" s="42">
        <f>SUM(B10:B12)</f>
        <v>13037</v>
      </c>
      <c r="C13" s="50">
        <f>SUM(C10:C11)</f>
        <v>99.999999999999986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1487</v>
      </c>
      <c r="C16" s="50">
        <f>(B16/($B$19-$B$18)*100)</f>
        <v>95.565552699228789</v>
      </c>
    </row>
    <row r="17" spans="1:3" x14ac:dyDescent="0.25">
      <c r="A17" s="3" t="s">
        <v>76</v>
      </c>
      <c r="B17" s="34">
        <v>69</v>
      </c>
      <c r="C17" s="50">
        <f>(B17/($B$19-$B$18)*100)</f>
        <v>4.4344473007712084</v>
      </c>
    </row>
    <row r="18" spans="1:3" x14ac:dyDescent="0.25">
      <c r="A18" s="3" t="s">
        <v>67</v>
      </c>
      <c r="B18" s="42">
        <v>2</v>
      </c>
      <c r="C18" s="50">
        <v>0</v>
      </c>
    </row>
    <row r="19" spans="1:3" x14ac:dyDescent="0.25">
      <c r="A19" s="3" t="s">
        <v>66</v>
      </c>
      <c r="B19" s="42">
        <f>SUM(B16:B18)</f>
        <v>1558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23</v>
      </c>
      <c r="C22" s="50">
        <f>(B22/$B$26)*100</f>
        <v>1.4838709677419355</v>
      </c>
    </row>
    <row r="23" spans="1:3" x14ac:dyDescent="0.25">
      <c r="A23" s="3" t="s">
        <v>88</v>
      </c>
      <c r="B23" s="42">
        <v>198</v>
      </c>
      <c r="C23" s="50">
        <f>(B23/$B$26)*100</f>
        <v>12.774193548387098</v>
      </c>
    </row>
    <row r="24" spans="1:3" x14ac:dyDescent="0.25">
      <c r="A24" s="3" t="s">
        <v>69</v>
      </c>
      <c r="B24" s="42">
        <v>1149</v>
      </c>
      <c r="C24" s="50">
        <f>(B24/$B$26)*100</f>
        <v>74.129032258064527</v>
      </c>
    </row>
    <row r="25" spans="1:3" x14ac:dyDescent="0.25">
      <c r="A25" s="3" t="s">
        <v>70</v>
      </c>
      <c r="B25" s="42">
        <v>180</v>
      </c>
      <c r="C25" s="50">
        <f>(B25/$B$26)*100</f>
        <v>11.612903225806452</v>
      </c>
    </row>
    <row r="26" spans="1:3" x14ac:dyDescent="0.25">
      <c r="A26" s="3" t="s">
        <v>66</v>
      </c>
      <c r="B26" s="42">
        <f>SUM(B22:B25)</f>
        <v>1550</v>
      </c>
      <c r="C26" s="50">
        <f>SUM(C22:C25)</f>
        <v>100.00000000000001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8279</v>
      </c>
      <c r="C29" s="50">
        <f>(B29/($B$32-$B$31)*100)</f>
        <v>74.747201155651851</v>
      </c>
    </row>
    <row r="30" spans="1:3" x14ac:dyDescent="0.25">
      <c r="A30" s="3" t="s">
        <v>80</v>
      </c>
      <c r="B30" s="42">
        <v>2797</v>
      </c>
      <c r="C30" s="50">
        <f>(B30/($B$32-$B$31)*100)</f>
        <v>25.252798844348138</v>
      </c>
    </row>
    <row r="31" spans="1:3" x14ac:dyDescent="0.25">
      <c r="A31" s="3" t="s">
        <v>67</v>
      </c>
      <c r="B31" s="42">
        <v>33</v>
      </c>
      <c r="C31" s="50">
        <v>0</v>
      </c>
    </row>
    <row r="32" spans="1:3" x14ac:dyDescent="0.25">
      <c r="A32" s="3" t="s">
        <v>66</v>
      </c>
      <c r="B32" s="42">
        <f>SUM(B29:B31)</f>
        <v>11109</v>
      </c>
      <c r="C32" s="50">
        <f>SUM(C29:C30)</f>
        <v>99.999999999999986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1768</v>
      </c>
      <c r="C35" s="50">
        <f>(B35/($B$40-$B$39)*100)</f>
        <v>15.932233937100118</v>
      </c>
    </row>
    <row r="36" spans="1:5" x14ac:dyDescent="0.25">
      <c r="A36" s="3" t="s">
        <v>71</v>
      </c>
      <c r="B36" s="56">
        <v>8790</v>
      </c>
      <c r="C36" s="50">
        <f>(B36/($B$40-$B$39)*100)</f>
        <v>79.210597458772639</v>
      </c>
    </row>
    <row r="37" spans="1:5" x14ac:dyDescent="0.25">
      <c r="A37" s="3" t="s">
        <v>72</v>
      </c>
      <c r="B37" s="56">
        <v>413</v>
      </c>
      <c r="C37" s="50">
        <f>(B37/($B$40-$B$39)*100)</f>
        <v>3.7217265927728214</v>
      </c>
    </row>
    <row r="38" spans="1:5" x14ac:dyDescent="0.25">
      <c r="A38" s="3" t="s">
        <v>73</v>
      </c>
      <c r="B38" s="56">
        <v>126</v>
      </c>
      <c r="C38" s="50">
        <f>(B38/($B$40-$B$39)*100)</f>
        <v>1.1354420113544201</v>
      </c>
    </row>
    <row r="39" spans="1:5" x14ac:dyDescent="0.25">
      <c r="A39" s="3" t="s">
        <v>67</v>
      </c>
      <c r="B39" s="56">
        <v>12</v>
      </c>
      <c r="C39" s="50">
        <v>0</v>
      </c>
    </row>
    <row r="40" spans="1:5" x14ac:dyDescent="0.25">
      <c r="A40" s="3" t="s">
        <v>66</v>
      </c>
      <c r="B40" s="56">
        <f>SUM(B35:B39)</f>
        <v>11109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10931</v>
      </c>
      <c r="C43" s="53">
        <f>B43/$B$48*100</f>
        <v>83.845976835161466</v>
      </c>
    </row>
    <row r="44" spans="1:5" x14ac:dyDescent="0.25">
      <c r="A44" s="51" t="s">
        <v>82</v>
      </c>
      <c r="B44" s="57">
        <v>633</v>
      </c>
      <c r="C44" s="53">
        <f t="shared" ref="C44:C47" si="0">B44/$B$48*100</f>
        <v>4.8554115210554576</v>
      </c>
      <c r="D44" s="58"/>
      <c r="E44" s="58"/>
    </row>
    <row r="45" spans="1:5" x14ac:dyDescent="0.25">
      <c r="A45" s="51" t="s">
        <v>83</v>
      </c>
      <c r="B45" s="57">
        <v>199</v>
      </c>
      <c r="C45" s="53">
        <f t="shared" si="0"/>
        <v>1.5264247909795199</v>
      </c>
      <c r="D45" s="58"/>
      <c r="E45" s="58"/>
    </row>
    <row r="46" spans="1:5" x14ac:dyDescent="0.25">
      <c r="A46" s="51" t="s">
        <v>84</v>
      </c>
      <c r="B46" s="57">
        <v>911</v>
      </c>
      <c r="C46" s="53">
        <f t="shared" si="0"/>
        <v>6.9878039426248373</v>
      </c>
    </row>
    <row r="47" spans="1:5" x14ac:dyDescent="0.25">
      <c r="A47" s="51" t="s">
        <v>90</v>
      </c>
      <c r="B47" s="57">
        <v>363</v>
      </c>
      <c r="C47" s="53">
        <f t="shared" si="0"/>
        <v>2.7843829101787221</v>
      </c>
      <c r="D47" s="58"/>
      <c r="E47" s="58"/>
    </row>
    <row r="48" spans="1:5" ht="15.75" thickBot="1" x14ac:dyDescent="0.3">
      <c r="A48" s="59" t="s">
        <v>66</v>
      </c>
      <c r="B48" s="60">
        <f>SUM(B43:B47)</f>
        <v>13037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6.25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6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chatino,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4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22047</v>
      </c>
      <c r="C5" s="50">
        <f>B5/$B$7*100</f>
        <v>46.584402138314282</v>
      </c>
    </row>
    <row r="6" spans="1:6" x14ac:dyDescent="0.25">
      <c r="A6" s="3" t="s">
        <v>65</v>
      </c>
      <c r="B6" s="42">
        <v>25280</v>
      </c>
      <c r="C6" s="50">
        <f>B6/$B$7*100</f>
        <v>53.415597861685718</v>
      </c>
    </row>
    <row r="7" spans="1:6" x14ac:dyDescent="0.25">
      <c r="A7" s="3" t="s">
        <v>77</v>
      </c>
      <c r="B7" s="42">
        <v>47327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13341</v>
      </c>
      <c r="C10" s="55">
        <f>(B10/($B$13-$B$12))*100</f>
        <v>29.101498593024015</v>
      </c>
    </row>
    <row r="11" spans="1:6" x14ac:dyDescent="0.25">
      <c r="A11" s="51" t="s">
        <v>75</v>
      </c>
      <c r="B11" s="34">
        <v>32502</v>
      </c>
      <c r="C11" s="55">
        <f>(B11/($B$13-$B$12))*100</f>
        <v>70.898501406975981</v>
      </c>
    </row>
    <row r="12" spans="1:6" x14ac:dyDescent="0.25">
      <c r="A12" s="51" t="s">
        <v>67</v>
      </c>
      <c r="B12" s="42">
        <v>1484</v>
      </c>
      <c r="C12" s="50">
        <v>0</v>
      </c>
    </row>
    <row r="13" spans="1:6" x14ac:dyDescent="0.25">
      <c r="A13" s="3" t="s">
        <v>66</v>
      </c>
      <c r="B13" s="42">
        <f>SUM(B10:B12)</f>
        <v>47327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11034</v>
      </c>
      <c r="C16" s="50">
        <f>(B16/($B$19-$B$18)*100)</f>
        <v>91.431885979449788</v>
      </c>
    </row>
    <row r="17" spans="1:3" x14ac:dyDescent="0.25">
      <c r="A17" s="3" t="s">
        <v>76</v>
      </c>
      <c r="B17" s="34">
        <v>1034</v>
      </c>
      <c r="C17" s="50">
        <f>(B17/($B$19-$B$18)*100)</f>
        <v>8.5681140205502153</v>
      </c>
    </row>
    <row r="18" spans="1:3" x14ac:dyDescent="0.25">
      <c r="A18" s="3" t="s">
        <v>67</v>
      </c>
      <c r="B18" s="42">
        <v>36</v>
      </c>
      <c r="C18" s="50">
        <v>0</v>
      </c>
    </row>
    <row r="19" spans="1:3" x14ac:dyDescent="0.25">
      <c r="A19" s="3" t="s">
        <v>66</v>
      </c>
      <c r="B19" s="42">
        <f>SUM(B16:B18)</f>
        <v>12104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371</v>
      </c>
      <c r="C22" s="50">
        <f>(B22/$B$26)*100</f>
        <v>3.0729727491095833</v>
      </c>
    </row>
    <row r="23" spans="1:3" x14ac:dyDescent="0.25">
      <c r="A23" s="3" t="s">
        <v>88</v>
      </c>
      <c r="B23" s="42">
        <v>1800</v>
      </c>
      <c r="C23" s="50">
        <f>(B23/$B$26)*100</f>
        <v>14.909301747701484</v>
      </c>
    </row>
    <row r="24" spans="1:3" x14ac:dyDescent="0.25">
      <c r="A24" s="3" t="s">
        <v>69</v>
      </c>
      <c r="B24" s="42">
        <v>9001</v>
      </c>
      <c r="C24" s="50">
        <f>(B24/$B$26)*100</f>
        <v>74.554791683922801</v>
      </c>
    </row>
    <row r="25" spans="1:3" x14ac:dyDescent="0.25">
      <c r="A25" s="3" t="s">
        <v>70</v>
      </c>
      <c r="B25" s="42">
        <v>901</v>
      </c>
      <c r="C25" s="50">
        <f>(B25/$B$26)*100</f>
        <v>7.462933819266131</v>
      </c>
    </row>
    <row r="26" spans="1:3" x14ac:dyDescent="0.25">
      <c r="A26" s="3" t="s">
        <v>66</v>
      </c>
      <c r="B26" s="42">
        <f>SUM(B22:B25)</f>
        <v>12073</v>
      </c>
      <c r="C26" s="50">
        <f>SUM(C22:C25)</f>
        <v>99.999999999999986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19590</v>
      </c>
      <c r="C29" s="50">
        <f>(B29/($B$32-$B$31)*100)</f>
        <v>62.129333037328337</v>
      </c>
    </row>
    <row r="30" spans="1:3" x14ac:dyDescent="0.25">
      <c r="A30" s="3" t="s">
        <v>80</v>
      </c>
      <c r="B30" s="42">
        <v>11941</v>
      </c>
      <c r="C30" s="50">
        <f>(B30/($B$32-$B$31)*100)</f>
        <v>37.870666962671656</v>
      </c>
    </row>
    <row r="31" spans="1:3" x14ac:dyDescent="0.25">
      <c r="A31" s="3" t="s">
        <v>67</v>
      </c>
      <c r="B31" s="42">
        <v>131</v>
      </c>
      <c r="C31" s="50">
        <v>0</v>
      </c>
    </row>
    <row r="32" spans="1:3" x14ac:dyDescent="0.25">
      <c r="A32" s="3" t="s">
        <v>66</v>
      </c>
      <c r="B32" s="42">
        <f>SUM(B29:B31)</f>
        <v>31662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9437</v>
      </c>
      <c r="C35" s="50">
        <f>(B35/($B$40-$B$39)*100)</f>
        <v>29.869595492815094</v>
      </c>
    </row>
    <row r="36" spans="1:5" x14ac:dyDescent="0.25">
      <c r="A36" s="3" t="s">
        <v>71</v>
      </c>
      <c r="B36" s="56">
        <v>20409</v>
      </c>
      <c r="C36" s="50">
        <f>(B36/($B$40-$B$39)*100)</f>
        <v>64.597708425650438</v>
      </c>
    </row>
    <row r="37" spans="1:5" x14ac:dyDescent="0.25">
      <c r="A37" s="3" t="s">
        <v>72</v>
      </c>
      <c r="B37" s="56">
        <v>1337</v>
      </c>
      <c r="C37" s="50">
        <f>(B37/($B$40-$B$39)*100)</f>
        <v>4.2318161676267643</v>
      </c>
    </row>
    <row r="38" spans="1:5" x14ac:dyDescent="0.25">
      <c r="A38" s="3" t="s">
        <v>73</v>
      </c>
      <c r="B38" s="56">
        <v>411</v>
      </c>
      <c r="C38" s="50">
        <f>(B38/($B$40-$B$39)*100)</f>
        <v>1.3008799139077039</v>
      </c>
    </row>
    <row r="39" spans="1:5" x14ac:dyDescent="0.25">
      <c r="A39" s="3" t="s">
        <v>67</v>
      </c>
      <c r="B39" s="56">
        <v>68</v>
      </c>
      <c r="C39" s="50">
        <v>0</v>
      </c>
    </row>
    <row r="40" spans="1:5" x14ac:dyDescent="0.25">
      <c r="A40" s="3" t="s">
        <v>66</v>
      </c>
      <c r="B40" s="56">
        <f>SUM(B35:B39)</f>
        <v>31662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32748</v>
      </c>
      <c r="C43" s="53">
        <f>B43/$B$48*100</f>
        <v>69.195174002155213</v>
      </c>
    </row>
    <row r="44" spans="1:5" x14ac:dyDescent="0.25">
      <c r="A44" s="51" t="s">
        <v>82</v>
      </c>
      <c r="B44" s="57">
        <v>13378</v>
      </c>
      <c r="C44" s="53">
        <f t="shared" ref="C44:C47" si="0">B44/$B$48*100</f>
        <v>28.267162507659478</v>
      </c>
      <c r="D44" s="58"/>
      <c r="E44" s="58"/>
    </row>
    <row r="45" spans="1:5" x14ac:dyDescent="0.25">
      <c r="A45" s="51" t="s">
        <v>83</v>
      </c>
      <c r="B45" s="57">
        <v>612</v>
      </c>
      <c r="C45" s="53">
        <f t="shared" si="0"/>
        <v>1.2931307710186575</v>
      </c>
      <c r="D45" s="58"/>
      <c r="E45" s="58"/>
    </row>
    <row r="46" spans="1:5" x14ac:dyDescent="0.25">
      <c r="A46" s="51" t="s">
        <v>84</v>
      </c>
      <c r="B46" s="57">
        <v>426</v>
      </c>
      <c r="C46" s="53">
        <f t="shared" si="0"/>
        <v>0.90012043865024194</v>
      </c>
    </row>
    <row r="47" spans="1:5" x14ac:dyDescent="0.25">
      <c r="A47" s="51" t="s">
        <v>90</v>
      </c>
      <c r="B47" s="57">
        <v>163</v>
      </c>
      <c r="C47" s="53">
        <f t="shared" si="0"/>
        <v>0.3444122805164071</v>
      </c>
      <c r="D47" s="58"/>
      <c r="E47" s="58"/>
    </row>
    <row r="48" spans="1:5" ht="15.75" thickBot="1" x14ac:dyDescent="0.3">
      <c r="A48" s="59" t="s">
        <v>66</v>
      </c>
      <c r="B48" s="60">
        <f>SUM(B43:B47)</f>
        <v>47327</v>
      </c>
      <c r="C48" s="61">
        <f>SUM(C43:C47)</f>
        <v>100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57"/>
  <sheetViews>
    <sheetView workbookViewId="0">
      <selection activeCell="A2" sqref="A2"/>
    </sheetView>
  </sheetViews>
  <sheetFormatPr baseColWidth="10" defaultColWidth="12" defaultRowHeight="15" x14ac:dyDescent="0.25"/>
  <cols>
    <col min="1" max="1" width="38.140625" style="3" customWidth="1"/>
    <col min="2" max="2" width="12" style="67"/>
    <col min="3" max="3" width="12" style="68"/>
    <col min="4" max="16384" width="12" style="35"/>
  </cols>
  <sheetData>
    <row r="1" spans="1:6" ht="15" customHeight="1" x14ac:dyDescent="0.25">
      <c r="A1" s="74" t="str">
        <f>CONCATENATE("Indicadores básicos de la agrupación ",$A$3,",", " ",2010)</f>
        <v>Indicadores básicos de la agrupación chichimeco jonaz, 2010</v>
      </c>
      <c r="B1" s="74"/>
      <c r="C1" s="74"/>
    </row>
    <row r="2" spans="1:6" ht="15.75" thickBot="1" x14ac:dyDescent="0.3">
      <c r="A2" s="43"/>
      <c r="B2" s="44"/>
      <c r="C2" s="45"/>
    </row>
    <row r="3" spans="1:6" ht="15.75" thickBot="1" x14ac:dyDescent="0.3">
      <c r="A3" s="26" t="s">
        <v>41</v>
      </c>
      <c r="B3" s="46">
        <v>2010</v>
      </c>
      <c r="C3" s="47" t="s">
        <v>85</v>
      </c>
    </row>
    <row r="4" spans="1:6" x14ac:dyDescent="0.25">
      <c r="A4" s="4" t="s">
        <v>112</v>
      </c>
      <c r="B4" s="48"/>
      <c r="C4" s="49"/>
    </row>
    <row r="5" spans="1:6" x14ac:dyDescent="0.25">
      <c r="A5" s="3" t="s">
        <v>64</v>
      </c>
      <c r="B5" s="42">
        <v>1211</v>
      </c>
      <c r="C5" s="50">
        <f>B5/$B$7*100</f>
        <v>52.766884531590421</v>
      </c>
    </row>
    <row r="6" spans="1:6" x14ac:dyDescent="0.25">
      <c r="A6" s="3" t="s">
        <v>65</v>
      </c>
      <c r="B6" s="42">
        <v>1084</v>
      </c>
      <c r="C6" s="50">
        <f>B6/$B$7*100</f>
        <v>47.233115468409586</v>
      </c>
    </row>
    <row r="7" spans="1:6" x14ac:dyDescent="0.25">
      <c r="A7" s="3" t="s">
        <v>77</v>
      </c>
      <c r="B7" s="42">
        <v>2295</v>
      </c>
      <c r="C7" s="50">
        <f>C5+C6</f>
        <v>100</v>
      </c>
    </row>
    <row r="8" spans="1:6" x14ac:dyDescent="0.25">
      <c r="A8" s="51"/>
      <c r="B8" s="52"/>
      <c r="C8" s="53"/>
      <c r="D8" s="74"/>
      <c r="E8" s="74"/>
      <c r="F8" s="74"/>
    </row>
    <row r="9" spans="1:6" x14ac:dyDescent="0.25">
      <c r="A9" s="4" t="s">
        <v>113</v>
      </c>
      <c r="B9" s="54"/>
      <c r="C9" s="41"/>
    </row>
    <row r="10" spans="1:6" x14ac:dyDescent="0.25">
      <c r="A10" s="6" t="s">
        <v>74</v>
      </c>
      <c r="B10" s="34">
        <v>55</v>
      </c>
      <c r="C10" s="55">
        <f>(B10/($B$13-$B$12))*100</f>
        <v>2.4401064773735581</v>
      </c>
    </row>
    <row r="11" spans="1:6" x14ac:dyDescent="0.25">
      <c r="A11" s="51" t="s">
        <v>75</v>
      </c>
      <c r="B11" s="34">
        <v>2199</v>
      </c>
      <c r="C11" s="55">
        <f>(B11/($B$13-$B$12))*100</f>
        <v>97.559893522626439</v>
      </c>
    </row>
    <row r="12" spans="1:6" x14ac:dyDescent="0.25">
      <c r="A12" s="51" t="s">
        <v>67</v>
      </c>
      <c r="B12" s="42">
        <v>41</v>
      </c>
      <c r="C12" s="50">
        <v>0</v>
      </c>
    </row>
    <row r="13" spans="1:6" x14ac:dyDescent="0.25">
      <c r="A13" s="3" t="s">
        <v>66</v>
      </c>
      <c r="B13" s="42">
        <f>SUM(B10:B12)</f>
        <v>2295</v>
      </c>
      <c r="C13" s="50">
        <f>SUM(C10:C11)</f>
        <v>100</v>
      </c>
    </row>
    <row r="14" spans="1:6" x14ac:dyDescent="0.25">
      <c r="B14" s="54"/>
      <c r="C14" s="50"/>
    </row>
    <row r="15" spans="1:6" x14ac:dyDescent="0.25">
      <c r="A15" s="4" t="s">
        <v>87</v>
      </c>
      <c r="B15" s="54"/>
      <c r="C15" s="50"/>
    </row>
    <row r="16" spans="1:6" x14ac:dyDescent="0.25">
      <c r="A16" s="3" t="s">
        <v>61</v>
      </c>
      <c r="B16" s="34">
        <v>448</v>
      </c>
      <c r="C16" s="50">
        <f>(B16/($B$19-$B$18)*100)</f>
        <v>75.041876046901166</v>
      </c>
    </row>
    <row r="17" spans="1:3" x14ac:dyDescent="0.25">
      <c r="A17" s="3" t="s">
        <v>76</v>
      </c>
      <c r="B17" s="34">
        <v>149</v>
      </c>
      <c r="C17" s="50">
        <f>(B17/($B$19-$B$18)*100)</f>
        <v>24.958123953098827</v>
      </c>
    </row>
    <row r="18" spans="1:3" x14ac:dyDescent="0.25">
      <c r="A18" s="3" t="s">
        <v>67</v>
      </c>
      <c r="B18" s="42">
        <v>0</v>
      </c>
      <c r="C18" s="50">
        <v>0</v>
      </c>
    </row>
    <row r="19" spans="1:3" x14ac:dyDescent="0.25">
      <c r="A19" s="3" t="s">
        <v>66</v>
      </c>
      <c r="B19" s="42">
        <f>SUM(B16:B18)</f>
        <v>597</v>
      </c>
      <c r="C19" s="50">
        <f>SUM(C16:C17)</f>
        <v>100</v>
      </c>
    </row>
    <row r="20" spans="1:3" x14ac:dyDescent="0.25">
      <c r="B20" s="42"/>
      <c r="C20" s="50"/>
    </row>
    <row r="21" spans="1:3" x14ac:dyDescent="0.25">
      <c r="A21" s="31" t="s">
        <v>43</v>
      </c>
      <c r="B21" s="54"/>
      <c r="C21" s="41"/>
    </row>
    <row r="22" spans="1:3" x14ac:dyDescent="0.25">
      <c r="A22" s="3" t="s">
        <v>68</v>
      </c>
      <c r="B22" s="42">
        <v>97</v>
      </c>
      <c r="C22" s="50">
        <f>(B22/$B$26)*100</f>
        <v>16.247906197654942</v>
      </c>
    </row>
    <row r="23" spans="1:3" x14ac:dyDescent="0.25">
      <c r="A23" s="3" t="s">
        <v>88</v>
      </c>
      <c r="B23" s="42">
        <v>77</v>
      </c>
      <c r="C23" s="50">
        <f>(B23/$B$26)*100</f>
        <v>12.897822445561138</v>
      </c>
    </row>
    <row r="24" spans="1:3" x14ac:dyDescent="0.25">
      <c r="A24" s="3" t="s">
        <v>69</v>
      </c>
      <c r="B24" s="42">
        <v>394</v>
      </c>
      <c r="C24" s="50">
        <f>(B24/$B$26)*100</f>
        <v>65.996649916247904</v>
      </c>
    </row>
    <row r="25" spans="1:3" x14ac:dyDescent="0.25">
      <c r="A25" s="3" t="s">
        <v>70</v>
      </c>
      <c r="B25" s="42">
        <v>29</v>
      </c>
      <c r="C25" s="50">
        <f>(B25/$B$26)*100</f>
        <v>4.857621440536013</v>
      </c>
    </row>
    <row r="26" spans="1:3" x14ac:dyDescent="0.25">
      <c r="A26" s="3" t="s">
        <v>66</v>
      </c>
      <c r="B26" s="42">
        <f>SUM(B22:B25)</f>
        <v>597</v>
      </c>
      <c r="C26" s="50">
        <f>SUM(C22:C25)</f>
        <v>100</v>
      </c>
    </row>
    <row r="27" spans="1:3" x14ac:dyDescent="0.25">
      <c r="A27" s="51"/>
      <c r="B27" s="54"/>
      <c r="C27" s="53"/>
    </row>
    <row r="28" spans="1:3" x14ac:dyDescent="0.25">
      <c r="A28" s="4" t="s">
        <v>78</v>
      </c>
      <c r="B28" s="54"/>
      <c r="C28" s="50"/>
    </row>
    <row r="29" spans="1:3" x14ac:dyDescent="0.25">
      <c r="A29" s="3" t="s">
        <v>79</v>
      </c>
      <c r="B29" s="42">
        <v>788</v>
      </c>
      <c r="C29" s="50">
        <f>(B29/($B$32-$B$31)*100)</f>
        <v>51.302083333333336</v>
      </c>
    </row>
    <row r="30" spans="1:3" x14ac:dyDescent="0.25">
      <c r="A30" s="3" t="s">
        <v>80</v>
      </c>
      <c r="B30" s="42">
        <v>748</v>
      </c>
      <c r="C30" s="50">
        <f>(B30/($B$32-$B$31)*100)</f>
        <v>48.697916666666671</v>
      </c>
    </row>
    <row r="31" spans="1:3" x14ac:dyDescent="0.25">
      <c r="A31" s="3" t="s">
        <v>67</v>
      </c>
      <c r="B31" s="42">
        <v>4</v>
      </c>
      <c r="C31" s="50">
        <v>0</v>
      </c>
    </row>
    <row r="32" spans="1:3" x14ac:dyDescent="0.25">
      <c r="A32" s="3" t="s">
        <v>66</v>
      </c>
      <c r="B32" s="42">
        <f>SUM(B29:B31)</f>
        <v>1540</v>
      </c>
      <c r="C32" s="50">
        <f>SUM(C29:C30)</f>
        <v>100</v>
      </c>
    </row>
    <row r="33" spans="1:5" x14ac:dyDescent="0.25">
      <c r="B33" s="42"/>
      <c r="C33" s="50"/>
    </row>
    <row r="34" spans="1:5" x14ac:dyDescent="0.25">
      <c r="A34" s="31" t="s">
        <v>42</v>
      </c>
      <c r="B34" s="54"/>
      <c r="C34" s="50"/>
    </row>
    <row r="35" spans="1:5" x14ac:dyDescent="0.25">
      <c r="A35" s="3" t="s">
        <v>68</v>
      </c>
      <c r="B35" s="56">
        <v>833</v>
      </c>
      <c r="C35" s="50">
        <f>(B35/($B$40-$B$39)*100)</f>
        <v>54.196486662329214</v>
      </c>
    </row>
    <row r="36" spans="1:5" ht="15.75" customHeight="1" x14ac:dyDescent="0.25">
      <c r="A36" s="3" t="s">
        <v>71</v>
      </c>
      <c r="B36" s="56">
        <v>641</v>
      </c>
      <c r="C36" s="50">
        <f>(B36/($B$40-$B$39)*100)</f>
        <v>41.704619388418998</v>
      </c>
    </row>
    <row r="37" spans="1:5" x14ac:dyDescent="0.25">
      <c r="A37" s="3" t="s">
        <v>72</v>
      </c>
      <c r="B37" s="56">
        <v>27</v>
      </c>
      <c r="C37" s="50">
        <f>(B37/($B$40-$B$39)*100)</f>
        <v>1.756668835393624</v>
      </c>
    </row>
    <row r="38" spans="1:5" x14ac:dyDescent="0.25">
      <c r="A38" s="3" t="s">
        <v>73</v>
      </c>
      <c r="B38" s="56">
        <v>36</v>
      </c>
      <c r="C38" s="50">
        <f>(B38/($B$40-$B$39)*100)</f>
        <v>2.3422251138581651</v>
      </c>
    </row>
    <row r="39" spans="1:5" x14ac:dyDescent="0.25">
      <c r="A39" s="3" t="s">
        <v>67</v>
      </c>
      <c r="B39" s="56">
        <v>3</v>
      </c>
      <c r="C39" s="50">
        <v>0</v>
      </c>
    </row>
    <row r="40" spans="1:5" x14ac:dyDescent="0.25">
      <c r="A40" s="3" t="s">
        <v>66</v>
      </c>
      <c r="B40" s="56">
        <f>SUM(B35:B39)</f>
        <v>1540</v>
      </c>
      <c r="C40" s="50">
        <f>SUM(C35:C38)</f>
        <v>100</v>
      </c>
    </row>
    <row r="41" spans="1:5" x14ac:dyDescent="0.25">
      <c r="A41" s="51"/>
      <c r="B41" s="54"/>
      <c r="C41" s="53"/>
    </row>
    <row r="42" spans="1:5" x14ac:dyDescent="0.25">
      <c r="A42" s="31" t="s">
        <v>44</v>
      </c>
      <c r="B42" s="54"/>
      <c r="C42" s="50"/>
    </row>
    <row r="43" spans="1:5" x14ac:dyDescent="0.25">
      <c r="A43" s="51" t="s">
        <v>81</v>
      </c>
      <c r="B43" s="57">
        <v>163</v>
      </c>
      <c r="C43" s="53">
        <f>B43/$B$48*100</f>
        <v>7.10239651416122</v>
      </c>
    </row>
    <row r="44" spans="1:5" x14ac:dyDescent="0.25">
      <c r="A44" s="51" t="s">
        <v>82</v>
      </c>
      <c r="B44" s="57">
        <v>2019</v>
      </c>
      <c r="C44" s="53">
        <f t="shared" ref="C44:C47" si="0">B44/$B$48*100</f>
        <v>87.973856209150327</v>
      </c>
      <c r="D44" s="58"/>
      <c r="E44" s="58"/>
    </row>
    <row r="45" spans="1:5" x14ac:dyDescent="0.25">
      <c r="A45" s="51" t="s">
        <v>83</v>
      </c>
      <c r="B45" s="57">
        <v>52</v>
      </c>
      <c r="C45" s="53">
        <f t="shared" si="0"/>
        <v>2.2657952069716778</v>
      </c>
      <c r="D45" s="58"/>
      <c r="E45" s="58"/>
    </row>
    <row r="46" spans="1:5" x14ac:dyDescent="0.25">
      <c r="A46" s="51" t="s">
        <v>84</v>
      </c>
      <c r="B46" s="57">
        <v>47</v>
      </c>
      <c r="C46" s="53">
        <f t="shared" si="0"/>
        <v>2.0479302832244008</v>
      </c>
    </row>
    <row r="47" spans="1:5" x14ac:dyDescent="0.25">
      <c r="A47" s="51" t="s">
        <v>90</v>
      </c>
      <c r="B47" s="57">
        <v>14</v>
      </c>
      <c r="C47" s="53">
        <f t="shared" si="0"/>
        <v>0.61002178649237471</v>
      </c>
      <c r="D47" s="58"/>
      <c r="E47" s="58"/>
    </row>
    <row r="48" spans="1:5" ht="15.75" thickBot="1" x14ac:dyDescent="0.3">
      <c r="A48" s="59" t="s">
        <v>66</v>
      </c>
      <c r="B48" s="60">
        <f>SUM(B43:B47)</f>
        <v>2295</v>
      </c>
      <c r="C48" s="61">
        <f>SUM(C43:C47)</f>
        <v>99.999999999999986</v>
      </c>
      <c r="D48" s="58"/>
      <c r="E48" s="58"/>
    </row>
    <row r="49" spans="1:5" ht="27" customHeight="1" x14ac:dyDescent="0.25">
      <c r="A49" s="77" t="s">
        <v>111</v>
      </c>
      <c r="B49" s="77"/>
      <c r="C49" s="77"/>
      <c r="D49" s="58"/>
      <c r="E49" s="58"/>
    </row>
    <row r="50" spans="1:5" x14ac:dyDescent="0.25">
      <c r="A50" s="62" t="s">
        <v>109</v>
      </c>
      <c r="B50" s="63"/>
      <c r="C50" s="64"/>
      <c r="D50" s="58"/>
      <c r="E50" s="58"/>
    </row>
    <row r="51" spans="1:5" ht="15" customHeight="1" x14ac:dyDescent="0.25">
      <c r="A51" s="36" t="s">
        <v>48</v>
      </c>
      <c r="B51" s="37"/>
      <c r="C51" s="37"/>
      <c r="D51" s="58"/>
      <c r="E51" s="58"/>
    </row>
    <row r="52" spans="1:5" ht="24" customHeight="1" x14ac:dyDescent="0.25">
      <c r="A52" s="75" t="s">
        <v>110</v>
      </c>
      <c r="B52" s="76"/>
      <c r="C52" s="76"/>
    </row>
    <row r="53" spans="1:5" x14ac:dyDescent="0.25">
      <c r="A53" s="65" t="s">
        <v>49</v>
      </c>
      <c r="B53" s="66"/>
      <c r="C53" s="64"/>
    </row>
    <row r="54" spans="1:5" x14ac:dyDescent="0.25">
      <c r="A54" s="65" t="s">
        <v>50</v>
      </c>
      <c r="B54" s="63"/>
      <c r="C54" s="37"/>
    </row>
    <row r="55" spans="1:5" x14ac:dyDescent="0.25">
      <c r="A55" s="65" t="s">
        <v>51</v>
      </c>
      <c r="B55" s="63"/>
      <c r="C55" s="37"/>
    </row>
    <row r="56" spans="1:5" x14ac:dyDescent="0.25">
      <c r="A56" s="65" t="s">
        <v>52</v>
      </c>
      <c r="B56" s="63"/>
      <c r="C56" s="37"/>
    </row>
    <row r="57" spans="1:5" x14ac:dyDescent="0.25">
      <c r="A57" s="65" t="s">
        <v>53</v>
      </c>
      <c r="B57" s="63"/>
      <c r="C57" s="37"/>
    </row>
  </sheetData>
  <mergeCells count="4">
    <mergeCell ref="A1:C1"/>
    <mergeCell ref="A52:C52"/>
    <mergeCell ref="A49:C49"/>
    <mergeCell ref="D8:F8"/>
  </mergeCells>
  <phoneticPr fontId="14" type="noConversion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68</vt:i4>
      </vt:variant>
      <vt:variant>
        <vt:lpstr>Rangos con nombre</vt:lpstr>
      </vt:variant>
      <vt:variant>
        <vt:i4>1</vt:i4>
      </vt:variant>
    </vt:vector>
  </HeadingPairs>
  <TitlesOfParts>
    <vt:vector size="69" baseType="lpstr">
      <vt:lpstr>1.Akateko</vt:lpstr>
      <vt:lpstr>2. amuzgo</vt:lpstr>
      <vt:lpstr>3.Awakateko</vt:lpstr>
      <vt:lpstr>4. ayapaneco</vt:lpstr>
      <vt:lpstr>5.cora</vt:lpstr>
      <vt:lpstr>6.cucapá</vt:lpstr>
      <vt:lpstr>7. cuicateco</vt:lpstr>
      <vt:lpstr>8.chatino</vt:lpstr>
      <vt:lpstr>9.chichimeco jonaz</vt:lpstr>
      <vt:lpstr>10.chinanteco</vt:lpstr>
      <vt:lpstr>11. chocholteco</vt:lpstr>
      <vt:lpstr>12. chontal de Oaxaca</vt:lpstr>
      <vt:lpstr>13.chontal de Tabasco</vt:lpstr>
      <vt:lpstr>14.Chuj</vt:lpstr>
      <vt:lpstr>15. ch'ol</vt:lpstr>
      <vt:lpstr>16.guarijío</vt:lpstr>
      <vt:lpstr>17.huasteco</vt:lpstr>
      <vt:lpstr>18.huave</vt:lpstr>
      <vt:lpstr>19.huichol</vt:lpstr>
      <vt:lpstr>20. ixcateco</vt:lpstr>
      <vt:lpstr>21.Ixil</vt:lpstr>
      <vt:lpstr>22. Jakalteko</vt:lpstr>
      <vt:lpstr>23.Kaqchikel</vt:lpstr>
      <vt:lpstr>24.Kickapoo</vt:lpstr>
      <vt:lpstr>25.kiliwa</vt:lpstr>
      <vt:lpstr>26. kumiai</vt:lpstr>
      <vt:lpstr>27.ku'ahl</vt:lpstr>
      <vt:lpstr>28.K'iche</vt:lpstr>
      <vt:lpstr>29.lacandón</vt:lpstr>
      <vt:lpstr>30.Mam</vt:lpstr>
      <vt:lpstr>31.matlatzinca</vt:lpstr>
      <vt:lpstr>32. maya</vt:lpstr>
      <vt:lpstr>33.mayo</vt:lpstr>
      <vt:lpstr>34.mazahua</vt:lpstr>
      <vt:lpstr>35.mazateco</vt:lpstr>
      <vt:lpstr>36.mixe</vt:lpstr>
      <vt:lpstr>37.mixteco</vt:lpstr>
      <vt:lpstr>38.náhuatl</vt:lpstr>
      <vt:lpstr>39.oluteco</vt:lpstr>
      <vt:lpstr>40.otomí</vt:lpstr>
      <vt:lpstr>41.paipai</vt:lpstr>
      <vt:lpstr>42.pame</vt:lpstr>
      <vt:lpstr>43.Pápago</vt:lpstr>
      <vt:lpstr>44.Pima</vt:lpstr>
      <vt:lpstr>45.popoloca</vt:lpstr>
      <vt:lpstr>46. popoluca de la sierra</vt:lpstr>
      <vt:lpstr>47.qato'k</vt:lpstr>
      <vt:lpstr>48.Q'anjob'al</vt:lpstr>
      <vt:lpstr>49.Q'eqchi</vt:lpstr>
      <vt:lpstr>50. sayulteco</vt:lpstr>
      <vt:lpstr>51.seri</vt:lpstr>
      <vt:lpstr>52.tarahumara</vt:lpstr>
      <vt:lpstr>53.tarasco</vt:lpstr>
      <vt:lpstr>54.Teko</vt:lpstr>
      <vt:lpstr>55.tepehua</vt:lpstr>
      <vt:lpstr>56. tepehuano del norte</vt:lpstr>
      <vt:lpstr>57.tepehuano del sur</vt:lpstr>
      <vt:lpstr>58. texistepequeño</vt:lpstr>
      <vt:lpstr>59. tojolabal</vt:lpstr>
      <vt:lpstr>60.totonaco</vt:lpstr>
      <vt:lpstr>61. triqui</vt:lpstr>
      <vt:lpstr>62.tlahuica</vt:lpstr>
      <vt:lpstr>63.tlapaneco</vt:lpstr>
      <vt:lpstr>64.tseltal</vt:lpstr>
      <vt:lpstr>65.tsotsil</vt:lpstr>
      <vt:lpstr>66.yaqui</vt:lpstr>
      <vt:lpstr>67.zapoteco</vt:lpstr>
      <vt:lpstr>68. zoque</vt:lpstr>
      <vt:lpstr>'53.tarasco'!Área_de_impresión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|</dc:creator>
  <cp:lastModifiedBy>Oscar Zamora Alarcón</cp:lastModifiedBy>
  <cp:lastPrinted>2010-05-25T20:45:21Z</cp:lastPrinted>
  <dcterms:created xsi:type="dcterms:W3CDTF">2010-04-19T18:05:54Z</dcterms:created>
  <dcterms:modified xsi:type="dcterms:W3CDTF">2016-01-29T19:36:19Z</dcterms:modified>
</cp:coreProperties>
</file>