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15" windowWidth="12600" windowHeight="10605" tabRatio="823"/>
  </bookViews>
  <sheets>
    <sheet name="Indice Fam Maya" sheetId="1" r:id="rId1"/>
    <sheet name="C1. HLI2000-2010" sheetId="2" r:id="rId2"/>
    <sheet name="C2. Edad y sexo" sheetId="3" r:id="rId3"/>
    <sheet name="C3. Condicion de habla española" sheetId="4" r:id="rId4"/>
    <sheet name="C4. Asistencia Escolar" sheetId="5" r:id="rId5"/>
    <sheet name="C5. Alfabetismo" sheetId="6" r:id="rId6"/>
    <sheet name="C6.  Instruccion básica" sheetId="7" r:id="rId7"/>
    <sheet name="C7. Niveles de instruccion" sheetId="8" r:id="rId8"/>
  </sheets>
  <calcPr calcId="145621"/>
</workbook>
</file>

<file path=xl/calcChain.xml><?xml version="1.0" encoding="utf-8"?>
<calcChain xmlns="http://schemas.openxmlformats.org/spreadsheetml/2006/main">
  <c r="B28" i="8" l="1"/>
  <c r="K28" i="8" s="1"/>
  <c r="B27" i="8"/>
  <c r="E27" i="8" s="1"/>
  <c r="B26" i="8"/>
  <c r="K26" i="8" s="1"/>
  <c r="B25" i="8"/>
  <c r="K25" i="8" s="1"/>
  <c r="B24" i="8"/>
  <c r="E24" i="8" s="1"/>
  <c r="B23" i="8"/>
  <c r="N23" i="8" s="1"/>
  <c r="B22" i="8"/>
  <c r="N22" i="8" s="1"/>
  <c r="B21" i="8"/>
  <c r="H21" i="8" s="1"/>
  <c r="B20" i="8"/>
  <c r="H20" i="8" s="1"/>
  <c r="B19" i="8"/>
  <c r="E19" i="8" s="1"/>
  <c r="B18" i="8"/>
  <c r="K18" i="8" s="1"/>
  <c r="B17" i="8"/>
  <c r="K17" i="8" s="1"/>
  <c r="B16" i="8"/>
  <c r="E16" i="8" s="1"/>
  <c r="B15" i="8"/>
  <c r="N15" i="8" s="1"/>
  <c r="B14" i="8"/>
  <c r="N14" i="8" s="1"/>
  <c r="B13" i="8"/>
  <c r="H13" i="8" s="1"/>
  <c r="B12" i="8"/>
  <c r="K12" i="8" s="1"/>
  <c r="B11" i="8"/>
  <c r="E11" i="8" s="1"/>
  <c r="B10" i="8"/>
  <c r="K10" i="8" s="1"/>
  <c r="N20" i="8"/>
  <c r="N12" i="8"/>
  <c r="K20" i="8"/>
  <c r="K19" i="8"/>
  <c r="H28" i="8"/>
  <c r="H15" i="8"/>
  <c r="H14" i="8"/>
  <c r="E28" i="8"/>
  <c r="E23" i="8"/>
  <c r="E17" i="8"/>
  <c r="E15" i="8"/>
  <c r="M7" i="8"/>
  <c r="J7" i="8"/>
  <c r="G7" i="8"/>
  <c r="D7" i="8"/>
  <c r="B7" i="8" s="1"/>
  <c r="N7" i="8" s="1"/>
  <c r="N29" i="7"/>
  <c r="N28" i="7"/>
  <c r="N27" i="7"/>
  <c r="N24" i="7"/>
  <c r="N21" i="7"/>
  <c r="N20" i="7"/>
  <c r="N19" i="7"/>
  <c r="N18" i="7"/>
  <c r="N17" i="7"/>
  <c r="N16" i="7"/>
  <c r="N13" i="7"/>
  <c r="N12" i="7"/>
  <c r="N11" i="7"/>
  <c r="K29" i="7"/>
  <c r="K28" i="7"/>
  <c r="K27" i="7"/>
  <c r="K21" i="7"/>
  <c r="K20" i="7"/>
  <c r="K19" i="7"/>
  <c r="K18" i="7"/>
  <c r="K17" i="7"/>
  <c r="K13" i="7"/>
  <c r="K12" i="7"/>
  <c r="K11" i="7"/>
  <c r="H29" i="7"/>
  <c r="H28" i="7"/>
  <c r="H21" i="7"/>
  <c r="H20" i="7"/>
  <c r="H19" i="7"/>
  <c r="H18" i="7"/>
  <c r="H13" i="7"/>
  <c r="H12" i="7"/>
  <c r="H11" i="7"/>
  <c r="E29" i="7"/>
  <c r="E21" i="7"/>
  <c r="E20" i="7"/>
  <c r="E19" i="7"/>
  <c r="E13" i="7"/>
  <c r="E12" i="7"/>
  <c r="E11" i="7"/>
  <c r="B29" i="7"/>
  <c r="B28" i="7"/>
  <c r="E28" i="7" s="1"/>
  <c r="B27" i="7"/>
  <c r="H27" i="7" s="1"/>
  <c r="B26" i="7"/>
  <c r="B25" i="7"/>
  <c r="B24" i="7"/>
  <c r="K24" i="7" s="1"/>
  <c r="B23" i="7"/>
  <c r="N23" i="7" s="1"/>
  <c r="B22" i="7"/>
  <c r="E22" i="7" s="1"/>
  <c r="B21" i="7"/>
  <c r="B20" i="7"/>
  <c r="B19" i="7"/>
  <c r="B18" i="7"/>
  <c r="E18" i="7" s="1"/>
  <c r="B17" i="7"/>
  <c r="H17" i="7" s="1"/>
  <c r="B16" i="7"/>
  <c r="K16" i="7" s="1"/>
  <c r="B15" i="7"/>
  <c r="N15" i="7" s="1"/>
  <c r="B14" i="7"/>
  <c r="N14" i="7" s="1"/>
  <c r="B13" i="7"/>
  <c r="B12" i="7"/>
  <c r="B11" i="7"/>
  <c r="M8" i="7"/>
  <c r="J8" i="7"/>
  <c r="G8" i="7"/>
  <c r="D8" i="7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8" i="6"/>
  <c r="F8" i="6"/>
  <c r="C8" i="6"/>
  <c r="G24" i="5"/>
  <c r="B29" i="5"/>
  <c r="B28" i="5"/>
  <c r="B27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G11" i="5" s="1"/>
  <c r="F8" i="5"/>
  <c r="C8" i="5"/>
  <c r="B8" i="5" s="1"/>
  <c r="D18" i="4"/>
  <c r="B29" i="4"/>
  <c r="B28" i="4"/>
  <c r="B27" i="4"/>
  <c r="B26" i="4"/>
  <c r="B25" i="4"/>
  <c r="B24" i="4"/>
  <c r="D24" i="4" s="1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D11" i="4"/>
  <c r="F8" i="4"/>
  <c r="C8" i="4"/>
  <c r="B8" i="4" s="1"/>
  <c r="E18" i="8" l="1"/>
  <c r="H22" i="8"/>
  <c r="K23" i="8"/>
  <c r="E20" i="8"/>
  <c r="H23" i="8"/>
  <c r="N11" i="8"/>
  <c r="H26" i="8"/>
  <c r="H11" i="8"/>
  <c r="K14" i="8"/>
  <c r="N27" i="8"/>
  <c r="E12" i="8"/>
  <c r="H12" i="8"/>
  <c r="K15" i="8"/>
  <c r="N28" i="8"/>
  <c r="E7" i="8"/>
  <c r="H7" i="8"/>
  <c r="E10" i="8"/>
  <c r="E26" i="8"/>
  <c r="H18" i="8"/>
  <c r="H19" i="8"/>
  <c r="K11" i="8"/>
  <c r="K27" i="8"/>
  <c r="N24" i="8"/>
  <c r="H10" i="8"/>
  <c r="N25" i="8"/>
  <c r="N16" i="8"/>
  <c r="K7" i="8"/>
  <c r="N17" i="8"/>
  <c r="H25" i="8"/>
  <c r="E25" i="8"/>
  <c r="H17" i="8"/>
  <c r="H27" i="8"/>
  <c r="K22" i="8"/>
  <c r="N19" i="8"/>
  <c r="H16" i="8"/>
  <c r="H24" i="8"/>
  <c r="K13" i="8"/>
  <c r="K21" i="8"/>
  <c r="N10" i="8"/>
  <c r="N18" i="8"/>
  <c r="N26" i="8"/>
  <c r="E21" i="8"/>
  <c r="E14" i="8"/>
  <c r="E22" i="8"/>
  <c r="K16" i="8"/>
  <c r="K24" i="8"/>
  <c r="N13" i="8"/>
  <c r="N21" i="8"/>
  <c r="E13" i="8"/>
  <c r="E14" i="7"/>
  <c r="E15" i="7"/>
  <c r="E23" i="7"/>
  <c r="H14" i="7"/>
  <c r="H22" i="7"/>
  <c r="E16" i="7"/>
  <c r="E24" i="7"/>
  <c r="H15" i="7"/>
  <c r="H23" i="7"/>
  <c r="K14" i="7"/>
  <c r="K22" i="7"/>
  <c r="E17" i="7"/>
  <c r="E27" i="7"/>
  <c r="H16" i="7"/>
  <c r="H24" i="7"/>
  <c r="K15" i="7"/>
  <c r="K23" i="7"/>
  <c r="N22" i="7"/>
  <c r="B8" i="7"/>
  <c r="K8" i="7"/>
  <c r="N8" i="7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F6" i="3"/>
  <c r="E6" i="3"/>
  <c r="D6" i="3"/>
  <c r="C6" i="3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6" i="2"/>
  <c r="O22" i="2"/>
  <c r="O21" i="2"/>
  <c r="O14" i="2"/>
  <c r="O13" i="2"/>
  <c r="K27" i="2"/>
  <c r="K26" i="2"/>
  <c r="K25" i="2"/>
  <c r="K24" i="2"/>
  <c r="K22" i="2"/>
  <c r="K21" i="2"/>
  <c r="K20" i="2"/>
  <c r="K19" i="2"/>
  <c r="K18" i="2"/>
  <c r="K17" i="2"/>
  <c r="K16" i="2"/>
  <c r="K14" i="2"/>
  <c r="K13" i="2"/>
  <c r="K12" i="2"/>
  <c r="K11" i="2"/>
  <c r="K10" i="2"/>
  <c r="K9" i="2"/>
  <c r="N6" i="2"/>
  <c r="O20" i="2" s="1"/>
  <c r="J6" i="2"/>
  <c r="K23" i="2" s="1"/>
  <c r="G6" i="3"/>
  <c r="D8" i="4"/>
  <c r="G8" i="4"/>
  <c r="G11" i="4"/>
  <c r="D12" i="4"/>
  <c r="G12" i="4"/>
  <c r="D13" i="4"/>
  <c r="G13" i="4"/>
  <c r="D14" i="4"/>
  <c r="G14" i="4"/>
  <c r="D15" i="4"/>
  <c r="G15" i="4"/>
  <c r="D16" i="4"/>
  <c r="G16" i="4"/>
  <c r="D17" i="4"/>
  <c r="G17" i="4"/>
  <c r="G18" i="4"/>
  <c r="G19" i="4"/>
  <c r="D20" i="4"/>
  <c r="G20" i="4"/>
  <c r="D21" i="4"/>
  <c r="G21" i="4"/>
  <c r="D22" i="4"/>
  <c r="G22" i="4"/>
  <c r="D23" i="4"/>
  <c r="G23" i="4"/>
  <c r="G24" i="4"/>
  <c r="G25" i="4"/>
  <c r="G26" i="4"/>
  <c r="D27" i="4"/>
  <c r="G27" i="4"/>
  <c r="D28" i="4"/>
  <c r="G28" i="4"/>
  <c r="D29" i="4"/>
  <c r="G29" i="4"/>
  <c r="D8" i="5"/>
  <c r="G8" i="5"/>
  <c r="D11" i="5"/>
  <c r="D12" i="5"/>
  <c r="G12" i="5"/>
  <c r="D13" i="5"/>
  <c r="G13" i="5"/>
  <c r="D14" i="5"/>
  <c r="G14" i="5"/>
  <c r="D15" i="5"/>
  <c r="G15" i="5"/>
  <c r="D16" i="5"/>
  <c r="D17" i="5"/>
  <c r="G17" i="5"/>
  <c r="D18" i="5"/>
  <c r="G18" i="5"/>
  <c r="D19" i="5"/>
  <c r="D20" i="5"/>
  <c r="G20" i="5"/>
  <c r="D21" i="5"/>
  <c r="G21" i="5"/>
  <c r="D22" i="5"/>
  <c r="G22" i="5"/>
  <c r="D23" i="5"/>
  <c r="G23" i="5"/>
  <c r="D24" i="5"/>
  <c r="D27" i="5"/>
  <c r="G27" i="5"/>
  <c r="D28" i="5"/>
  <c r="G28" i="5"/>
  <c r="D29" i="5"/>
  <c r="G29" i="5"/>
  <c r="D8" i="6"/>
  <c r="G8" i="6"/>
  <c r="D11" i="6"/>
  <c r="G11" i="6"/>
  <c r="D12" i="6"/>
  <c r="G12" i="6"/>
  <c r="D13" i="6"/>
  <c r="G13" i="6"/>
  <c r="D14" i="6"/>
  <c r="G14" i="6"/>
  <c r="D15" i="6"/>
  <c r="G15" i="6"/>
  <c r="D16" i="6"/>
  <c r="G16" i="6"/>
  <c r="D17" i="6"/>
  <c r="G17" i="6"/>
  <c r="D18" i="6"/>
  <c r="G18" i="6"/>
  <c r="D19" i="6"/>
  <c r="G19" i="6"/>
  <c r="D20" i="6"/>
  <c r="G20" i="6"/>
  <c r="D21" i="6"/>
  <c r="G21" i="6"/>
  <c r="D22" i="6"/>
  <c r="G22" i="6"/>
  <c r="D23" i="6"/>
  <c r="G23" i="6"/>
  <c r="D24" i="6"/>
  <c r="G24" i="6"/>
  <c r="D25" i="6"/>
  <c r="G25" i="6"/>
  <c r="D26" i="6"/>
  <c r="G26" i="6"/>
  <c r="D27" i="6"/>
  <c r="G27" i="6"/>
  <c r="D28" i="6"/>
  <c r="G28" i="6"/>
  <c r="D29" i="6"/>
  <c r="G29" i="6"/>
  <c r="H8" i="7" l="1"/>
  <c r="E8" i="7"/>
  <c r="B6" i="3"/>
  <c r="O16" i="2"/>
  <c r="O9" i="2"/>
  <c r="O17" i="2"/>
  <c r="O25" i="2"/>
  <c r="P6" i="2"/>
  <c r="O10" i="2"/>
  <c r="O18" i="2"/>
  <c r="O26" i="2"/>
  <c r="O23" i="2"/>
  <c r="O24" i="2"/>
  <c r="O11" i="2"/>
  <c r="O19" i="2"/>
  <c r="O27" i="2"/>
  <c r="O15" i="2"/>
  <c r="O12" i="2"/>
  <c r="K15" i="2"/>
  <c r="K6" i="2" s="1"/>
  <c r="O6" i="2" l="1"/>
</calcChain>
</file>

<file path=xl/sharedStrings.xml><?xml version="1.0" encoding="utf-8"?>
<sst xmlns="http://schemas.openxmlformats.org/spreadsheetml/2006/main" count="374" uniqueCount="111">
  <si>
    <t>por agrupación lingüística de la familia Maya según bilingüismo lengua indígena-español</t>
  </si>
  <si>
    <t>Cuadro 4. Población de 6 a 14 años hablante de alguna lengua indígena</t>
  </si>
  <si>
    <t xml:space="preserve"> por agrupación lingüística de la familia Maya según asistencia escolar</t>
  </si>
  <si>
    <r>
      <t>Total</t>
    </r>
    <r>
      <rPr>
        <sz val="10"/>
        <rFont val="Calibri"/>
        <family val="2"/>
      </rPr>
      <t>¹</t>
    </r>
  </si>
  <si>
    <t>por agrupación lingüística de la familia Maya según condición de alfabetismo</t>
  </si>
  <si>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</si>
  <si>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r>
      <t>Instrucción básica</t>
    </r>
    <r>
      <rPr>
        <vertAlign val="superscript"/>
        <sz val="10"/>
        <rFont val="Helv"/>
        <family val="2"/>
      </rPr>
      <t>1</t>
    </r>
  </si>
  <si>
    <r>
      <t>Total</t>
    </r>
    <r>
      <rPr>
        <vertAlign val="superscript"/>
        <sz val="10"/>
        <rFont val="Helv"/>
        <family val="2"/>
      </rPr>
      <t>2</t>
    </r>
  </si>
  <si>
    <t xml:space="preserve">Cuadro 7. Población de 15 años y más hablante de alguna lengua indígena </t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</si>
  <si>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</si>
  <si>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</si>
  <si>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</si>
  <si>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</si>
  <si>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>1/ Población con por lo menos un año aprobado del nivel de instrucción correspondiente.</t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</si>
  <si>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</si>
  <si>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</si>
  <si>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</si>
  <si>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 xml:space="preserve"> por agrupación lingüística de la familia Maya según niveles de instrucción¹ básica, media superior y superior</t>
  </si>
  <si>
    <t>por agrupación lingüística de la familia Maya según nivel de instrucción básica,</t>
  </si>
  <si>
    <t xml:space="preserve">Cuadro 4. Población de 6 a 14 años hablante de alguna lengua indígena </t>
  </si>
  <si>
    <t xml:space="preserve">Cuadro 5. Población de 15 años y más hablante de alguna lengua indígena </t>
  </si>
  <si>
    <t>Cuadro 6. Población de 6 a 14 años hablante de alguna lengua indígena</t>
  </si>
  <si>
    <t>Cuadro 7. Población de 15 años y más hablante de alguna lengua indígena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</si>
  <si>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</si>
  <si>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</si>
  <si>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>VI. Agrupaciones lingüistícas de la familia Maya</t>
  </si>
  <si>
    <r>
      <t>Total</t>
    </r>
    <r>
      <rPr>
        <vertAlign val="superscript"/>
        <sz val="10"/>
        <rFont val="Helv"/>
        <family val="2"/>
      </rPr>
      <t>1</t>
    </r>
  </si>
  <si>
    <t>Condición de bilingüismo lengua indígena-español</t>
  </si>
  <si>
    <t>Habla sólo lengua indígena</t>
  </si>
  <si>
    <t>Habla también español</t>
  </si>
  <si>
    <t>Información básica de la familia Maya</t>
  </si>
  <si>
    <t>VI. Agrupaciones lingüísticas de la familia Maya</t>
  </si>
  <si>
    <t xml:space="preserve">Total </t>
  </si>
  <si>
    <t xml:space="preserve">% </t>
  </si>
  <si>
    <t xml:space="preserve">%  </t>
  </si>
  <si>
    <t>Total</t>
  </si>
  <si>
    <t>huasteco</t>
  </si>
  <si>
    <t>maya</t>
  </si>
  <si>
    <t>lacandón</t>
  </si>
  <si>
    <t>chontal de Tabasco</t>
  </si>
  <si>
    <t>tseltal</t>
  </si>
  <si>
    <t>tsotsil</t>
  </si>
  <si>
    <t>Jakalteko</t>
  </si>
  <si>
    <t>Chuj</t>
  </si>
  <si>
    <t>tojolabal</t>
  </si>
  <si>
    <t>Kaqchikel</t>
  </si>
  <si>
    <t>Teko</t>
  </si>
  <si>
    <t>Mam</t>
  </si>
  <si>
    <t>Awakateko</t>
  </si>
  <si>
    <t>Ixil</t>
  </si>
  <si>
    <t xml:space="preserve">Total por agrupaciones </t>
  </si>
  <si>
    <t>De 5 a 14</t>
  </si>
  <si>
    <t>De 15 a 24</t>
  </si>
  <si>
    <t>De 25 a 34</t>
  </si>
  <si>
    <t>De 35 a 54</t>
  </si>
  <si>
    <t>hombres</t>
  </si>
  <si>
    <t>mujeres</t>
  </si>
  <si>
    <t>VI. Agrupaciones lingüistícas de la de la familia Maya</t>
  </si>
  <si>
    <t>Total¹</t>
  </si>
  <si>
    <t>%</t>
  </si>
  <si>
    <t>Asistencia escolar en población de 6 a 14 años</t>
  </si>
  <si>
    <t>Asiste</t>
  </si>
  <si>
    <t>No asiste</t>
  </si>
  <si>
    <t>-</t>
  </si>
  <si>
    <t>Alfabetismo en población de 15 años y más</t>
  </si>
  <si>
    <t xml:space="preserve">Alfabeta </t>
  </si>
  <si>
    <t xml:space="preserve">Analfabeta </t>
  </si>
  <si>
    <t>Sin instrucción</t>
  </si>
  <si>
    <t>Preescolar</t>
  </si>
  <si>
    <t>Primaria</t>
  </si>
  <si>
    <t>Secundaria</t>
  </si>
  <si>
    <t>Tema: Distribución de la población</t>
  </si>
  <si>
    <t xml:space="preserve">Tema: Bilingüismo-monolingüismo </t>
  </si>
  <si>
    <t>Tema: Educación</t>
  </si>
  <si>
    <t xml:space="preserve">Cuadro 1. Población de 5 años y más hablante de alguna lengua indígena por agrupación lingüística de la familia Maya, </t>
  </si>
  <si>
    <t xml:space="preserve">hombres </t>
  </si>
  <si>
    <t xml:space="preserve"> 2000, 2005 y 2010</t>
  </si>
  <si>
    <t>Total
5 años y más</t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</si>
  <si>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</si>
  <si>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</si>
  <si>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</si>
  <si>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t>Total
3 años y más</t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</si>
  <si>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</si>
  <si>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3/  Porcentaje con respecto al total de la población de 5 años y más hablante de alguna lengua indígena nacional para el año 2010 (6,695,228 hablantes)</t>
  </si>
  <si>
    <t>4/  Porcentaje con respecto al total de la población de 3 años y más hablante de alguna lengua indígena nacional para el año 2010 (6,913,362 hablantes)</t>
  </si>
  <si>
    <t>ch’ol</t>
  </si>
  <si>
    <t>K’iche’</t>
  </si>
  <si>
    <t>Q’anjob’al</t>
  </si>
  <si>
    <t>Q’eqchi’</t>
  </si>
  <si>
    <t>qato’k</t>
  </si>
  <si>
    <t>De 3 y 4 años</t>
  </si>
  <si>
    <t>De 55 y más</t>
  </si>
  <si>
    <t>Cuadro 2. Población de 3 años y más hablante de alguna lengua indígena por agrupación lingüística de la familia Maya según grandes grupos de edad y sexo,</t>
  </si>
  <si>
    <t xml:space="preserve">Cuadro 3. Población de 3 años y más hablante de alguna lengua indígena </t>
  </si>
  <si>
    <t>1/ No se incluyen quienes no especificaron su condición de habla española (29,795 hablantes)</t>
  </si>
  <si>
    <t>1/ No se incluyen quienes no especificaron su condición de asistencia escolar  (1,216 hablantes para esta familia lingüística).</t>
  </si>
  <si>
    <t>1/ No se incluyen quienes no especificaron su condición de alfabetismo (8,752 hablantes para esta familia lingüística)</t>
  </si>
  <si>
    <t>2/ No se incluyen quienes no especificaron su nivel de instrucción  (1,123 hablantes para esta familia lingüística)</t>
  </si>
  <si>
    <t>2/ No se incluyen quienes no especificaron su nivel de instrucción (3,470 hablantes para esta familia lingüística).</t>
  </si>
  <si>
    <t>Cuadro 1. Población de 5 años y más hablante de alguna lengua indígena por agrupación lingüística de la familia Maya, comparativo 2000, 2005 y 2010.</t>
  </si>
  <si>
    <t>Cuadro 2. Población de 3 años y más hablante de alguna lengua indígena por agrupación lingüística de la familia Maya según grandes grupos de</t>
  </si>
  <si>
    <t>edad y sexo, 2010.</t>
  </si>
  <si>
    <t>por agrupación lingüística de la familia Maya según bilingüismo lengua indígena-español, 2010.</t>
  </si>
  <si>
    <t>por agrupación lingüística de la familia Maya según asistencia escolar, 2010.</t>
  </si>
  <si>
    <t>por agrupación lingüística de la familia Maya según condición de alfabetismo, 2010.</t>
  </si>
  <si>
    <t>por agrupación lingüística de la familia Maya según nivel de instrucción básica, 2010.</t>
  </si>
  <si>
    <t>por agrupación lingüística de la familia Maya según niveles de instrucción básica, media superior y superior, 2010.</t>
  </si>
  <si>
    <t>Fuente: Estimación del INALI con base en el XII Censo General de Población y Vivienda, INEGI, 2000; II Conteo de Población y Vivienda, INEGI, 2005; Censo de Población y Vivienda, INEGI 2010; Catálogo de las Lenguas Indígenas Nacionales, INALI, 2008.</t>
  </si>
  <si>
    <t>Fuente: Estimación del INALI con base en los datos del Censo de Población y Vivienda, INEGI 2010, y el Catálogo de las Lenguas Indígenas Nacionales, INALI, 2008.</t>
  </si>
  <si>
    <t>Akateko*</t>
  </si>
  <si>
    <t>* El Censo de Población y Vivienda, INEGI 2010, no reporta hablantes para esta agrupación lingüística.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</si>
</sst>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####"/>
    <numFmt numFmtId="165" formatCode="0.000"/>
    <numFmt numFmtId="166" formatCode="0.0000"/>
    <numFmt numFmtId="167" formatCode="0.0"/>
    <numFmt numFmtId="168" formatCode="_-* #,##0.0_-;\-* #,##0.0_-;_-* &quot;-&quot;_-;_-@_-"/>
  </numFmts>
  <fonts count="30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Presidencia Base"/>
      <family val="3"/>
    </font>
    <font>
      <sz val="11"/>
      <color indexed="8"/>
      <name val="Helv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sz val="8"/>
      <color indexed="8"/>
      <name val="Calibri"/>
      <family val="2"/>
    </font>
    <font>
      <b/>
      <sz val="10"/>
      <color indexed="8"/>
      <name val="Helv"/>
      <family val="2"/>
    </font>
    <font>
      <sz val="8"/>
      <color indexed="8"/>
      <name val="Calibri"/>
      <family val="2"/>
    </font>
    <font>
      <vertAlign val="superscript"/>
      <sz val="10"/>
      <name val="Helv"/>
      <family val="2"/>
    </font>
    <font>
      <sz val="10"/>
      <name val="Calibri"/>
      <family val="2"/>
    </font>
    <font>
      <sz val="11"/>
      <name val="Calibri"/>
      <family val="2"/>
    </font>
    <font>
      <vertAlign val="superscript"/>
      <sz val="10"/>
      <color indexed="8"/>
      <name val="Helv"/>
      <family val="2"/>
    </font>
    <font>
      <sz val="8"/>
      <name val="Verdana"/>
      <family val="2"/>
    </font>
    <font>
      <vertAlign val="superscript"/>
      <sz val="10"/>
      <name val="Helv"/>
    </font>
    <font>
      <sz val="10"/>
      <color indexed="8"/>
      <name val="Helv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8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0" fillId="0" borderId="0" xfId="0" applyAlignment="1">
      <alignment vertical="center"/>
    </xf>
    <xf numFmtId="0" fontId="0" fillId="2" borderId="0" xfId="0" applyFill="1"/>
    <xf numFmtId="0" fontId="8" fillId="2" borderId="0" xfId="0" applyFont="1" applyFill="1"/>
    <xf numFmtId="0" fontId="9" fillId="0" borderId="0" xfId="0" applyFont="1" applyAlignment="1">
      <alignment vertical="center"/>
    </xf>
    <xf numFmtId="0" fontId="0" fillId="2" borderId="0" xfId="0" applyFill="1" applyAlignment="1">
      <alignment horizontal="right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/>
    <xf numFmtId="0" fontId="10" fillId="0" borderId="0" xfId="0" applyFont="1"/>
    <xf numFmtId="0" fontId="11" fillId="0" borderId="0" xfId="0" applyFont="1"/>
    <xf numFmtId="0" fontId="10" fillId="2" borderId="0" xfId="0" applyFont="1" applyFill="1" applyBorder="1" applyAlignment="1"/>
    <xf numFmtId="0" fontId="11" fillId="2" borderId="0" xfId="0" applyFont="1" applyFill="1" applyBorder="1" applyAlignment="1"/>
    <xf numFmtId="0" fontId="10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1" fontId="15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41" fontId="16" fillId="0" borderId="0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41" fontId="16" fillId="0" borderId="1" xfId="0" applyNumberFormat="1" applyFont="1" applyFill="1" applyBorder="1" applyAlignment="1">
      <alignment horizontal="right" vertical="center"/>
    </xf>
    <xf numFmtId="41" fontId="10" fillId="2" borderId="0" xfId="0" applyNumberFormat="1" applyFont="1" applyFill="1" applyBorder="1" applyAlignment="1">
      <alignment vertical="center"/>
    </xf>
    <xf numFmtId="41" fontId="13" fillId="2" borderId="1" xfId="0" applyNumberFormat="1" applyFont="1" applyFill="1" applyBorder="1" applyAlignment="1">
      <alignment horizontal="center" vertical="center"/>
    </xf>
    <xf numFmtId="41" fontId="12" fillId="2" borderId="0" xfId="0" applyNumberFormat="1" applyFont="1" applyFill="1" applyBorder="1" applyAlignment="1">
      <alignment vertical="center"/>
    </xf>
    <xf numFmtId="41" fontId="14" fillId="2" borderId="0" xfId="0" applyNumberFormat="1" applyFont="1" applyFill="1" applyBorder="1" applyAlignment="1">
      <alignment horizontal="left" vertical="center" wrapText="1"/>
    </xf>
    <xf numFmtId="41" fontId="13" fillId="2" borderId="0" xfId="0" applyNumberFormat="1" applyFont="1" applyFill="1" applyBorder="1" applyAlignment="1">
      <alignment vertical="center"/>
    </xf>
    <xf numFmtId="41" fontId="14" fillId="2" borderId="0" xfId="0" applyNumberFormat="1" applyFont="1" applyFill="1" applyBorder="1" applyAlignment="1">
      <alignment horizontal="right" vertical="center"/>
    </xf>
    <xf numFmtId="41" fontId="14" fillId="2" borderId="1" xfId="0" applyNumberFormat="1" applyFont="1" applyFill="1" applyBorder="1" applyAlignment="1">
      <alignment horizontal="left" vertical="center" wrapText="1"/>
    </xf>
    <xf numFmtId="41" fontId="13" fillId="2" borderId="1" xfId="0" applyNumberFormat="1" applyFont="1" applyFill="1" applyBorder="1" applyAlignment="1">
      <alignment vertical="center"/>
    </xf>
    <xf numFmtId="41" fontId="14" fillId="2" borderId="1" xfId="0" applyNumberFormat="1" applyFont="1" applyFill="1" applyBorder="1" applyAlignment="1">
      <alignment horizontal="right" vertical="center"/>
    </xf>
    <xf numFmtId="0" fontId="18" fillId="2" borderId="0" xfId="0" applyFont="1" applyFill="1"/>
    <xf numFmtId="0" fontId="19" fillId="0" borderId="0" xfId="0" applyFont="1"/>
    <xf numFmtId="41" fontId="12" fillId="2" borderId="0" xfId="0" applyNumberFormat="1" applyFont="1" applyFill="1" applyBorder="1" applyAlignment="1">
      <alignment horizontal="center" vertical="center"/>
    </xf>
    <xf numFmtId="41" fontId="13" fillId="2" borderId="0" xfId="0" applyNumberFormat="1" applyFont="1" applyFill="1" applyBorder="1" applyAlignment="1">
      <alignment horizontal="center" vertical="center"/>
    </xf>
    <xf numFmtId="49" fontId="12" fillId="2" borderId="0" xfId="2" applyNumberFormat="1" applyFont="1" applyFill="1" applyBorder="1" applyAlignment="1">
      <alignment horizontal="left" vertical="center"/>
    </xf>
    <xf numFmtId="41" fontId="11" fillId="2" borderId="0" xfId="0" applyNumberFormat="1" applyFont="1" applyFill="1" applyAlignment="1">
      <alignment vertical="center"/>
    </xf>
    <xf numFmtId="41" fontId="15" fillId="2" borderId="3" xfId="0" applyNumberFormat="1" applyFont="1" applyFill="1" applyBorder="1" applyAlignment="1">
      <alignment horizontal="right" vertical="center"/>
    </xf>
    <xf numFmtId="167" fontId="11" fillId="2" borderId="3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41" fontId="15" fillId="2" borderId="0" xfId="0" applyNumberFormat="1" applyFont="1" applyFill="1" applyBorder="1" applyAlignment="1">
      <alignment horizontal="right" vertical="center"/>
    </xf>
    <xf numFmtId="167" fontId="11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41" fontId="16" fillId="2" borderId="0" xfId="0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center" vertical="center"/>
    </xf>
    <xf numFmtId="41" fontId="13" fillId="2" borderId="0" xfId="0" applyNumberFormat="1" applyFont="1" applyFill="1" applyBorder="1" applyAlignment="1">
      <alignment vertical="center" wrapText="1"/>
    </xf>
    <xf numFmtId="41" fontId="16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1" fontId="10" fillId="2" borderId="0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41" fontId="10" fillId="2" borderId="1" xfId="0" applyNumberFormat="1" applyFont="1" applyFill="1" applyBorder="1" applyAlignment="1">
      <alignment vertical="center"/>
    </xf>
    <xf numFmtId="41" fontId="16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167" fontId="10" fillId="2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1" fillId="0" borderId="0" xfId="0" applyFont="1" applyFill="1" applyBorder="1"/>
    <xf numFmtId="0" fontId="18" fillId="0" borderId="0" xfId="0" applyFont="1"/>
    <xf numFmtId="49" fontId="13" fillId="2" borderId="4" xfId="4" applyNumberFormat="1" applyFont="1" applyFill="1" applyBorder="1" applyAlignment="1">
      <alignment horizontal="center" vertical="center" wrapText="1"/>
    </xf>
    <xf numFmtId="49" fontId="13" fillId="2" borderId="5" xfId="4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top" wrapText="1"/>
    </xf>
    <xf numFmtId="41" fontId="11" fillId="2" borderId="0" xfId="0" applyNumberFormat="1" applyFont="1" applyFill="1"/>
    <xf numFmtId="41" fontId="11" fillId="2" borderId="3" xfId="0" applyNumberFormat="1" applyFont="1" applyFill="1" applyBorder="1"/>
    <xf numFmtId="168" fontId="12" fillId="2" borderId="3" xfId="4" applyNumberFormat="1" applyFont="1" applyFill="1" applyBorder="1" applyAlignment="1">
      <alignment horizontal="right"/>
    </xf>
    <xf numFmtId="0" fontId="11" fillId="2" borderId="3" xfId="0" applyFont="1" applyFill="1" applyBorder="1"/>
    <xf numFmtId="168" fontId="12" fillId="2" borderId="0" xfId="4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left" vertical="top" wrapText="1"/>
    </xf>
    <xf numFmtId="41" fontId="10" fillId="2" borderId="0" xfId="0" applyNumberFormat="1" applyFont="1" applyFill="1"/>
    <xf numFmtId="41" fontId="10" fillId="2" borderId="0" xfId="0" applyNumberFormat="1" applyFont="1" applyFill="1" applyBorder="1"/>
    <xf numFmtId="0" fontId="16" fillId="2" borderId="1" xfId="0" applyFont="1" applyFill="1" applyBorder="1" applyAlignment="1">
      <alignment horizontal="left" vertical="top" wrapText="1"/>
    </xf>
    <xf numFmtId="41" fontId="10" fillId="2" borderId="1" xfId="0" applyNumberFormat="1" applyFont="1" applyFill="1" applyBorder="1"/>
    <xf numFmtId="0" fontId="10" fillId="2" borderId="1" xfId="0" applyFont="1" applyFill="1" applyBorder="1"/>
    <xf numFmtId="0" fontId="10" fillId="2" borderId="0" xfId="0" applyFont="1" applyFill="1" applyAlignment="1">
      <alignment horizontal="right"/>
    </xf>
    <xf numFmtId="0" fontId="15" fillId="2" borderId="0" xfId="0" applyFont="1" applyFill="1" applyBorder="1" applyAlignment="1">
      <alignment horizontal="left" vertical="top" wrapText="1"/>
    </xf>
    <xf numFmtId="41" fontId="11" fillId="2" borderId="0" xfId="0" applyNumberFormat="1" applyFont="1" applyFill="1" applyBorder="1"/>
    <xf numFmtId="0" fontId="11" fillId="2" borderId="0" xfId="0" applyFont="1" applyFill="1" applyBorder="1"/>
    <xf numFmtId="0" fontId="17" fillId="2" borderId="0" xfId="0" applyFont="1" applyFill="1" applyBorder="1"/>
    <xf numFmtId="0" fontId="10" fillId="2" borderId="1" xfId="0" applyFont="1" applyFill="1" applyBorder="1" applyAlignment="1">
      <alignment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7" fontId="11" fillId="2" borderId="0" xfId="0" applyNumberFormat="1" applyFont="1" applyFill="1" applyBorder="1" applyAlignment="1">
      <alignment horizontal="center"/>
    </xf>
    <xf numFmtId="167" fontId="10" fillId="2" borderId="0" xfId="0" applyNumberFormat="1" applyFont="1" applyFill="1" applyBorder="1" applyAlignment="1">
      <alignment horizontal="center"/>
    </xf>
    <xf numFmtId="41" fontId="10" fillId="2" borderId="0" xfId="0" applyNumberFormat="1" applyFont="1" applyFill="1" applyBorder="1" applyAlignment="1">
      <alignment horizontal="center"/>
    </xf>
    <xf numFmtId="168" fontId="10" fillId="2" borderId="0" xfId="0" applyNumberFormat="1" applyFont="1" applyFill="1" applyBorder="1" applyAlignment="1">
      <alignment horizontal="center"/>
    </xf>
    <xf numFmtId="41" fontId="10" fillId="2" borderId="0" xfId="0" applyNumberFormat="1" applyFont="1" applyFill="1" applyBorder="1" applyAlignment="1"/>
    <xf numFmtId="167" fontId="10" fillId="2" borderId="1" xfId="0" applyNumberFormat="1" applyFont="1" applyFill="1" applyBorder="1" applyAlignment="1">
      <alignment horizontal="center"/>
    </xf>
    <xf numFmtId="41" fontId="10" fillId="2" borderId="1" xfId="0" applyNumberFormat="1" applyFont="1" applyFill="1" applyBorder="1" applyAlignment="1"/>
    <xf numFmtId="168" fontId="10" fillId="2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41" fontId="11" fillId="0" borderId="0" xfId="0" applyNumberFormat="1" applyFont="1" applyBorder="1" applyAlignment="1">
      <alignment vertical="center"/>
    </xf>
    <xf numFmtId="167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167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1" fontId="10" fillId="0" borderId="1" xfId="0" applyNumberFormat="1" applyFont="1" applyBorder="1" applyAlignment="1">
      <alignment vertical="center"/>
    </xf>
    <xf numFmtId="16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3" fillId="2" borderId="0" xfId="4" applyNumberFormat="1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left"/>
    </xf>
    <xf numFmtId="41" fontId="20" fillId="2" borderId="3" xfId="0" applyNumberFormat="1" applyFont="1" applyFill="1" applyBorder="1" applyAlignment="1">
      <alignment vertical="center"/>
    </xf>
    <xf numFmtId="41" fontId="20" fillId="2" borderId="3" xfId="0" applyNumberFormat="1" applyFont="1" applyFill="1" applyBorder="1" applyAlignment="1">
      <alignment horizontal="right" vertical="center"/>
    </xf>
    <xf numFmtId="167" fontId="20" fillId="2" borderId="0" xfId="0" applyNumberFormat="1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41" fontId="20" fillId="2" borderId="0" xfId="0" applyNumberFormat="1" applyFont="1" applyFill="1" applyBorder="1" applyAlignment="1">
      <alignment vertical="center"/>
    </xf>
    <xf numFmtId="41" fontId="20" fillId="2" borderId="0" xfId="0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wrapText="1"/>
    </xf>
    <xf numFmtId="41" fontId="10" fillId="2" borderId="0" xfId="0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7" fontId="14" fillId="2" borderId="0" xfId="0" applyNumberFormat="1" applyFont="1" applyFill="1" applyBorder="1" applyAlignment="1">
      <alignment horizontal="right" vertical="center"/>
    </xf>
    <xf numFmtId="41" fontId="13" fillId="2" borderId="0" xfId="2" applyNumberFormat="1" applyFont="1" applyFill="1" applyBorder="1" applyAlignment="1">
      <alignment horizontal="right" vertical="center"/>
    </xf>
    <xf numFmtId="41" fontId="10" fillId="2" borderId="0" xfId="0" applyNumberFormat="1" applyFont="1" applyFill="1" applyBorder="1" applyAlignment="1">
      <alignment horizontal="right" vertical="center" wrapText="1"/>
    </xf>
    <xf numFmtId="41" fontId="13" fillId="2" borderId="0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1" fontId="10" fillId="2" borderId="1" xfId="0" applyNumberFormat="1" applyFont="1" applyFill="1" applyBorder="1" applyAlignment="1">
      <alignment horizontal="right" vertical="center"/>
    </xf>
    <xf numFmtId="167" fontId="10" fillId="2" borderId="1" xfId="0" applyNumberFormat="1" applyFont="1" applyFill="1" applyBorder="1" applyAlignment="1">
      <alignment vertical="center"/>
    </xf>
    <xf numFmtId="164" fontId="6" fillId="2" borderId="0" xfId="2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4" fillId="2" borderId="0" xfId="2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3" fillId="2" borderId="2" xfId="4" applyFont="1" applyFill="1" applyBorder="1" applyAlignment="1">
      <alignment vertical="center"/>
    </xf>
    <xf numFmtId="49" fontId="13" fillId="2" borderId="1" xfId="4" applyNumberFormat="1" applyFont="1" applyFill="1" applyBorder="1" applyAlignment="1">
      <alignment vertical="center" wrapText="1"/>
    </xf>
    <xf numFmtId="2" fontId="10" fillId="2" borderId="0" xfId="0" applyNumberFormat="1" applyFont="1" applyFill="1" applyBorder="1"/>
    <xf numFmtId="2" fontId="10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3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41" fontId="13" fillId="2" borderId="3" xfId="5" applyNumberFormat="1" applyFont="1" applyFill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Alignment="1">
      <alignment vertical="center"/>
    </xf>
    <xf numFmtId="1" fontId="10" fillId="2" borderId="0" xfId="0" applyNumberFormat="1" applyFont="1" applyFill="1" applyBorder="1" applyAlignment="1">
      <alignment vertical="center"/>
    </xf>
    <xf numFmtId="41" fontId="28" fillId="2" borderId="0" xfId="0" applyNumberFormat="1" applyFont="1" applyFill="1"/>
    <xf numFmtId="41" fontId="28" fillId="2" borderId="0" xfId="0" applyNumberFormat="1" applyFont="1" applyFill="1" applyBorder="1"/>
    <xf numFmtId="41" fontId="29" fillId="2" borderId="0" xfId="3" applyNumberFormat="1" applyFont="1" applyFill="1" applyBorder="1" applyAlignment="1">
      <alignment horizontal="right" vertical="center"/>
    </xf>
    <xf numFmtId="168" fontId="29" fillId="2" borderId="0" xfId="3" applyNumberFormat="1" applyFont="1" applyFill="1" applyBorder="1" applyAlignment="1">
      <alignment horizontal="right"/>
    </xf>
    <xf numFmtId="0" fontId="28" fillId="2" borderId="0" xfId="0" applyFont="1" applyFill="1" applyBorder="1"/>
    <xf numFmtId="41" fontId="28" fillId="2" borderId="0" xfId="0" applyNumberFormat="1" applyFont="1" applyFill="1" applyBorder="1" applyAlignment="1">
      <alignment horizontal="right" vertical="center"/>
    </xf>
    <xf numFmtId="168" fontId="29" fillId="2" borderId="0" xfId="4" applyNumberFormat="1" applyFont="1" applyFill="1" applyBorder="1" applyAlignment="1">
      <alignment horizontal="right"/>
    </xf>
    <xf numFmtId="41" fontId="29" fillId="2" borderId="0" xfId="4" applyNumberFormat="1" applyFont="1" applyFill="1" applyBorder="1" applyAlignment="1">
      <alignment horizontal="right"/>
    </xf>
    <xf numFmtId="41" fontId="28" fillId="2" borderId="1" xfId="0" applyNumberFormat="1" applyFont="1" applyFill="1" applyBorder="1"/>
    <xf numFmtId="0" fontId="28" fillId="2" borderId="1" xfId="0" applyFont="1" applyFill="1" applyBorder="1"/>
    <xf numFmtId="168" fontId="29" fillId="2" borderId="1" xfId="4" applyNumberFormat="1" applyFont="1" applyFill="1" applyBorder="1" applyAlignment="1">
      <alignment horizontal="right"/>
    </xf>
    <xf numFmtId="41" fontId="28" fillId="2" borderId="1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/>
    <xf numFmtId="41" fontId="18" fillId="2" borderId="0" xfId="0" applyNumberFormat="1" applyFont="1" applyFill="1"/>
    <xf numFmtId="0" fontId="13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1" fontId="13" fillId="2" borderId="2" xfId="5" applyNumberFormat="1" applyFont="1" applyFill="1" applyBorder="1" applyAlignment="1">
      <alignment horizontal="center" vertical="center"/>
    </xf>
    <xf numFmtId="41" fontId="13" fillId="2" borderId="3" xfId="0" applyNumberFormat="1" applyFont="1" applyFill="1" applyBorder="1" applyAlignment="1">
      <alignment horizontal="center" vertical="center" wrapText="1"/>
    </xf>
    <xf numFmtId="41" fontId="13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3" fillId="2" borderId="3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2" borderId="3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49" fontId="13" fillId="2" borderId="8" xfId="4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vertical="top"/>
    </xf>
    <xf numFmtId="0" fontId="1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41" fontId="17" fillId="2" borderId="3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41" fontId="10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4" fillId="2" borderId="0" xfId="1" applyFont="1" applyFill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6" fillId="2" borderId="0" xfId="2" applyNumberFormat="1" applyFont="1" applyFill="1" applyBorder="1" applyAlignment="1">
      <alignment horizontal="left" vertical="center"/>
    </xf>
    <xf numFmtId="2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28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9" fontId="13" fillId="0" borderId="2" xfId="1" applyNumberFormat="1" applyFont="1" applyFill="1" applyBorder="1" applyAlignment="1">
      <alignment horizontal="center" vertical="center" wrapText="1"/>
    </xf>
    <xf numFmtId="49" fontId="13" fillId="0" borderId="8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1" fontId="0" fillId="0" borderId="0" xfId="0" applyNumberFormat="1" applyAlignment="1">
      <alignment vertical="center"/>
    </xf>
    <xf numFmtId="0" fontId="11" fillId="2" borderId="0" xfId="0" applyFont="1" applyFill="1" applyBorder="1" applyAlignment="1">
      <alignment horizontal="left" vertical="top" wrapText="1"/>
    </xf>
  </cellXfs>
  <cellStyles count="6">
    <cellStyle name="Normal" xfId="0" builtinId="0"/>
    <cellStyle name="Normal_asistencia escolar y alfabetism" xfId="1"/>
    <cellStyle name="Normal_c2.raw" xfId="2"/>
    <cellStyle name="Normal_c6 raw" xfId="3"/>
    <cellStyle name="Normal_Hoja1" xfId="4"/>
    <cellStyle name="Normal_Hoja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4" sqref="B4"/>
    </sheetView>
  </sheetViews>
  <sheetFormatPr baseColWidth="10" defaultRowHeight="15" x14ac:dyDescent="0.25"/>
  <cols>
    <col min="1" max="1" width="2.85546875" customWidth="1"/>
    <col min="2" max="2" width="3.42578125" customWidth="1"/>
    <col min="14" max="17" width="10.85546875" style="4" customWidth="1"/>
  </cols>
  <sheetData>
    <row r="1" spans="1:15" x14ac:dyDescent="0.25">
      <c r="A1" s="10"/>
      <c r="B1" s="16"/>
      <c r="C1" s="16"/>
      <c r="D1" s="16"/>
      <c r="E1" s="16"/>
      <c r="F1" s="16"/>
      <c r="G1" s="16"/>
      <c r="H1" s="80"/>
      <c r="I1" s="80"/>
      <c r="J1" s="80"/>
      <c r="K1" s="80"/>
      <c r="L1" s="10"/>
      <c r="M1" s="12"/>
      <c r="N1" s="144"/>
      <c r="O1" s="144"/>
    </row>
    <row r="2" spans="1: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5" x14ac:dyDescent="0.25">
      <c r="A3" s="41" t="s">
        <v>30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10"/>
      <c r="M3" s="10"/>
    </row>
    <row r="4" spans="1:15" x14ac:dyDescent="0.25">
      <c r="A4" s="42"/>
      <c r="B4" s="17"/>
      <c r="C4" s="41"/>
      <c r="D4" s="41"/>
      <c r="E4" s="41"/>
      <c r="F4" s="41"/>
      <c r="G4" s="42"/>
      <c r="H4" s="42"/>
      <c r="I4" s="42"/>
      <c r="J4" s="42"/>
      <c r="K4" s="42"/>
      <c r="L4" s="10"/>
      <c r="M4" s="10"/>
    </row>
    <row r="5" spans="1:15" x14ac:dyDescent="0.25">
      <c r="A5" s="41" t="s">
        <v>71</v>
      </c>
      <c r="B5" s="16"/>
      <c r="C5" s="41"/>
      <c r="D5" s="42"/>
      <c r="E5" s="41"/>
      <c r="F5" s="41"/>
      <c r="G5" s="42"/>
      <c r="H5" s="42"/>
      <c r="I5" s="42"/>
      <c r="J5" s="42"/>
      <c r="K5" s="42"/>
      <c r="L5" s="10"/>
      <c r="M5" s="10"/>
    </row>
    <row r="6" spans="1:15" x14ac:dyDescent="0.25">
      <c r="A6" s="42"/>
      <c r="B6" s="17" t="s">
        <v>99</v>
      </c>
      <c r="C6" s="17"/>
      <c r="D6" s="17"/>
      <c r="E6" s="17"/>
      <c r="F6" s="17"/>
      <c r="G6" s="42"/>
      <c r="H6" s="42"/>
      <c r="I6" s="42"/>
      <c r="J6" s="42"/>
      <c r="K6" s="42"/>
      <c r="L6" s="10"/>
      <c r="M6" s="10"/>
    </row>
    <row r="7" spans="1:15" x14ac:dyDescent="0.25">
      <c r="A7" s="42"/>
      <c r="B7" s="17" t="s">
        <v>100</v>
      </c>
      <c r="C7" s="19"/>
      <c r="D7" s="17"/>
      <c r="E7" s="17"/>
      <c r="F7" s="17"/>
      <c r="G7" s="42"/>
      <c r="H7" s="42"/>
      <c r="I7" s="42"/>
      <c r="J7" s="42"/>
      <c r="K7" s="42"/>
      <c r="L7" s="10"/>
      <c r="M7" s="10"/>
    </row>
    <row r="8" spans="1:15" x14ac:dyDescent="0.25">
      <c r="A8" s="42"/>
      <c r="B8" s="42"/>
      <c r="C8" s="17" t="s">
        <v>101</v>
      </c>
      <c r="D8" s="17"/>
      <c r="E8" s="17"/>
      <c r="F8" s="17"/>
      <c r="G8" s="42"/>
      <c r="H8" s="42"/>
      <c r="I8" s="42"/>
      <c r="J8" s="42"/>
      <c r="K8" s="42"/>
      <c r="L8" s="10"/>
      <c r="M8" s="10"/>
    </row>
    <row r="9" spans="1:15" x14ac:dyDescent="0.25">
      <c r="A9" s="42"/>
      <c r="B9" s="42"/>
      <c r="C9" s="17"/>
      <c r="D9" s="17"/>
      <c r="E9" s="17"/>
      <c r="F9" s="17"/>
      <c r="G9" s="42"/>
      <c r="H9" s="42"/>
      <c r="I9" s="42"/>
      <c r="J9" s="42"/>
      <c r="K9" s="42"/>
      <c r="L9" s="10"/>
      <c r="M9" s="10"/>
    </row>
    <row r="10" spans="1:15" x14ac:dyDescent="0.25">
      <c r="A10" s="109" t="s">
        <v>72</v>
      </c>
      <c r="B10" s="16"/>
      <c r="C10" s="16"/>
      <c r="D10" s="16"/>
      <c r="E10" s="17"/>
      <c r="F10" s="17"/>
      <c r="G10" s="42"/>
      <c r="H10" s="42"/>
      <c r="I10" s="42"/>
      <c r="J10" s="42"/>
      <c r="K10" s="42"/>
      <c r="L10" s="10"/>
      <c r="M10" s="10"/>
    </row>
    <row r="11" spans="1:15" x14ac:dyDescent="0.25">
      <c r="A11" s="42"/>
      <c r="B11" s="19" t="s">
        <v>93</v>
      </c>
      <c r="C11" s="42"/>
      <c r="D11" s="42"/>
      <c r="E11" s="42"/>
      <c r="F11" s="42"/>
      <c r="G11" s="42"/>
      <c r="H11" s="42"/>
      <c r="I11" s="42"/>
      <c r="J11" s="42"/>
      <c r="K11" s="42"/>
      <c r="L11" s="10"/>
      <c r="M11" s="10"/>
    </row>
    <row r="12" spans="1:15" x14ac:dyDescent="0.25">
      <c r="A12" s="19"/>
      <c r="B12" s="42"/>
      <c r="C12" s="19" t="s">
        <v>102</v>
      </c>
      <c r="D12" s="42"/>
      <c r="E12" s="42"/>
      <c r="F12" s="42"/>
      <c r="G12" s="42"/>
      <c r="H12" s="42"/>
      <c r="I12" s="42"/>
      <c r="J12" s="42"/>
      <c r="K12" s="42"/>
      <c r="L12" s="10"/>
      <c r="M12" s="10"/>
    </row>
    <row r="13" spans="1:15" x14ac:dyDescent="0.25">
      <c r="A13" s="19"/>
      <c r="B13" s="42"/>
      <c r="C13" s="19"/>
      <c r="D13" s="42"/>
      <c r="E13" s="42"/>
      <c r="F13" s="42"/>
      <c r="G13" s="42"/>
      <c r="H13" s="42"/>
      <c r="I13" s="42"/>
      <c r="J13" s="42"/>
      <c r="K13" s="42"/>
      <c r="L13" s="10"/>
      <c r="M13" s="10"/>
    </row>
    <row r="14" spans="1:15" x14ac:dyDescent="0.25">
      <c r="A14" s="41" t="s">
        <v>73</v>
      </c>
      <c r="B14" s="41"/>
      <c r="C14" s="41"/>
      <c r="D14" s="42"/>
      <c r="E14" s="42"/>
      <c r="F14" s="42"/>
      <c r="G14" s="42"/>
      <c r="H14" s="42"/>
      <c r="I14" s="42"/>
      <c r="J14" s="42"/>
      <c r="K14" s="42"/>
      <c r="L14" s="10"/>
      <c r="M14" s="10"/>
    </row>
    <row r="15" spans="1:15" x14ac:dyDescent="0.25">
      <c r="A15" s="19"/>
      <c r="B15" s="42" t="s">
        <v>19</v>
      </c>
      <c r="C15" s="17"/>
      <c r="D15" s="17"/>
      <c r="E15" s="17"/>
      <c r="F15" s="17"/>
      <c r="G15" s="42"/>
      <c r="H15" s="42"/>
      <c r="I15" s="42"/>
      <c r="J15" s="42"/>
      <c r="K15" s="42"/>
      <c r="L15" s="10"/>
      <c r="M15" s="10"/>
    </row>
    <row r="16" spans="1:15" x14ac:dyDescent="0.25">
      <c r="A16" s="42"/>
      <c r="B16" s="16"/>
      <c r="C16" s="42" t="s">
        <v>103</v>
      </c>
      <c r="D16" s="17"/>
      <c r="E16" s="17"/>
      <c r="F16" s="17"/>
      <c r="G16" s="42"/>
      <c r="H16" s="42"/>
      <c r="I16" s="42"/>
      <c r="J16" s="42"/>
      <c r="K16" s="42"/>
      <c r="L16" s="10"/>
      <c r="M16" s="10"/>
    </row>
    <row r="17" spans="1:13" x14ac:dyDescent="0.25">
      <c r="A17" s="42"/>
      <c r="B17" s="42" t="s">
        <v>20</v>
      </c>
      <c r="C17" s="16"/>
      <c r="D17" s="16"/>
      <c r="E17" s="16"/>
      <c r="F17" s="16"/>
      <c r="G17" s="42"/>
      <c r="H17" s="42"/>
      <c r="I17" s="42"/>
      <c r="J17" s="42"/>
      <c r="K17" s="42"/>
      <c r="L17" s="10"/>
      <c r="M17" s="10"/>
    </row>
    <row r="18" spans="1:13" x14ac:dyDescent="0.25">
      <c r="A18" s="42"/>
      <c r="B18" s="42"/>
      <c r="C18" s="42" t="s">
        <v>104</v>
      </c>
      <c r="D18" s="16"/>
      <c r="E18" s="16"/>
      <c r="F18" s="16"/>
      <c r="G18" s="42"/>
      <c r="H18" s="42"/>
      <c r="I18" s="42"/>
      <c r="J18" s="42"/>
      <c r="K18" s="42"/>
      <c r="L18" s="10"/>
      <c r="M18" s="10"/>
    </row>
    <row r="19" spans="1:13" x14ac:dyDescent="0.25">
      <c r="A19" s="19"/>
      <c r="B19" s="19" t="s">
        <v>21</v>
      </c>
      <c r="C19" s="42"/>
      <c r="D19" s="42"/>
      <c r="E19" s="42"/>
      <c r="F19" s="42"/>
      <c r="G19" s="42"/>
      <c r="H19" s="42"/>
      <c r="I19" s="42"/>
      <c r="J19" s="42"/>
      <c r="K19" s="42"/>
      <c r="L19" s="10"/>
      <c r="M19" s="10"/>
    </row>
    <row r="20" spans="1:13" x14ac:dyDescent="0.25">
      <c r="A20" s="42"/>
      <c r="B20" s="42"/>
      <c r="C20" s="19" t="s">
        <v>105</v>
      </c>
      <c r="D20" s="16"/>
      <c r="E20" s="16"/>
      <c r="F20" s="16"/>
      <c r="G20" s="42"/>
      <c r="H20" s="42"/>
      <c r="I20" s="42"/>
      <c r="J20" s="42"/>
      <c r="K20" s="42"/>
      <c r="L20" s="10"/>
      <c r="M20" s="10"/>
    </row>
    <row r="21" spans="1:13" x14ac:dyDescent="0.25">
      <c r="A21" s="19"/>
      <c r="B21" s="42" t="s">
        <v>22</v>
      </c>
      <c r="C21" s="17"/>
      <c r="D21" s="17"/>
      <c r="E21" s="17"/>
      <c r="F21" s="17"/>
      <c r="G21" s="42"/>
      <c r="H21" s="42"/>
      <c r="I21" s="42"/>
      <c r="J21" s="42"/>
      <c r="K21" s="42"/>
      <c r="L21" s="10"/>
      <c r="M21" s="10"/>
    </row>
    <row r="22" spans="1:13" x14ac:dyDescent="0.25">
      <c r="A22" s="42"/>
      <c r="B22" s="42"/>
      <c r="C22" s="42" t="s">
        <v>106</v>
      </c>
      <c r="D22" s="42"/>
      <c r="E22" s="42"/>
      <c r="F22" s="42"/>
      <c r="G22" s="42"/>
      <c r="H22" s="42"/>
      <c r="I22" s="42"/>
      <c r="J22" s="42"/>
      <c r="K22" s="42"/>
      <c r="L22" s="10"/>
      <c r="M22" s="10"/>
    </row>
    <row r="23" spans="1:13" x14ac:dyDescent="0.25">
      <c r="A23" s="42"/>
      <c r="B23" s="11"/>
      <c r="C23" s="11"/>
      <c r="D23" s="42"/>
      <c r="E23" s="42"/>
      <c r="F23" s="42"/>
      <c r="G23" s="42"/>
      <c r="H23" s="42"/>
      <c r="I23" s="42"/>
      <c r="J23" s="42"/>
      <c r="K23" s="42"/>
      <c r="L23" s="10"/>
    </row>
    <row r="24" spans="1:13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10"/>
    </row>
    <row r="25" spans="1:13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10"/>
    </row>
    <row r="26" spans="1:13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10"/>
    </row>
    <row r="27" spans="1:13" s="4" customFormat="1" x14ac:dyDescent="0.25"/>
    <row r="28" spans="1:13" s="4" customFormat="1" x14ac:dyDescent="0.25"/>
    <row r="29" spans="1:13" s="4" customFormat="1" x14ac:dyDescent="0.25"/>
    <row r="30" spans="1:13" s="4" customFormat="1" x14ac:dyDescent="0.25"/>
    <row r="31" spans="1:13" s="4" customFormat="1" x14ac:dyDescent="0.25"/>
    <row r="32" spans="1:13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</sheetData>
  <phoneticPr fontId="26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A3" sqref="A3"/>
    </sheetView>
  </sheetViews>
  <sheetFormatPr baseColWidth="10" defaultRowHeight="15" x14ac:dyDescent="0.25"/>
  <cols>
    <col min="1" max="1" width="26.28515625" style="4" customWidth="1"/>
    <col min="2" max="2" width="12.28515625" style="4" bestFit="1" customWidth="1"/>
    <col min="3" max="3" width="9.7109375" style="4" customWidth="1"/>
    <col min="4" max="4" width="14.28515625" style="4" bestFit="1" customWidth="1"/>
    <col min="5" max="5" width="1.42578125" style="4" customWidth="1"/>
    <col min="6" max="6" width="12.7109375" style="4" bestFit="1" customWidth="1"/>
    <col min="7" max="7" width="9.7109375" style="4" customWidth="1"/>
    <col min="8" max="8" width="14.28515625" style="4" bestFit="1" customWidth="1"/>
    <col min="9" max="9" width="1.7109375" style="4" customWidth="1"/>
    <col min="10" max="10" width="12.5703125" style="4" customWidth="1"/>
    <col min="11" max="11" width="9.5703125" style="4" customWidth="1"/>
    <col min="12" max="12" width="14.28515625" style="4" bestFit="1" customWidth="1"/>
    <col min="13" max="13" width="1.7109375" customWidth="1"/>
    <col min="15" max="15" width="9.140625" customWidth="1"/>
    <col min="16" max="16" width="14.28515625" bestFit="1" customWidth="1"/>
  </cols>
  <sheetData>
    <row r="1" spans="1:16" s="1" customFormat="1" x14ac:dyDescent="0.25">
      <c r="A1" s="14" t="s">
        <v>74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6" s="1" customFormat="1" x14ac:dyDescent="0.25">
      <c r="A2" s="14" t="s">
        <v>76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6" ht="15.75" thickBot="1" x14ac:dyDescent="0.3">
      <c r="B3" s="15"/>
      <c r="C3" s="15"/>
      <c r="D3" s="15"/>
      <c r="E3" s="15"/>
      <c r="F3" s="15"/>
      <c r="G3" s="15"/>
      <c r="H3" s="15"/>
      <c r="I3" s="10"/>
      <c r="J3" s="10"/>
    </row>
    <row r="4" spans="1:16" x14ac:dyDescent="0.25">
      <c r="A4" s="180" t="s">
        <v>31</v>
      </c>
      <c r="B4" s="182">
        <v>2000</v>
      </c>
      <c r="C4" s="182"/>
      <c r="D4" s="182"/>
      <c r="E4" s="157"/>
      <c r="F4" s="183">
        <v>2005</v>
      </c>
      <c r="G4" s="183"/>
      <c r="H4" s="183"/>
      <c r="I4" s="157"/>
      <c r="J4" s="183">
        <v>2010</v>
      </c>
      <c r="K4" s="183"/>
      <c r="L4" s="183"/>
      <c r="M4" s="157"/>
      <c r="N4" s="183">
        <v>2010</v>
      </c>
      <c r="O4" s="183"/>
      <c r="P4" s="183"/>
    </row>
    <row r="5" spans="1:16" ht="39" thickBot="1" x14ac:dyDescent="0.3">
      <c r="A5" s="181"/>
      <c r="B5" s="158" t="s">
        <v>77</v>
      </c>
      <c r="C5" s="106" t="s">
        <v>33</v>
      </c>
      <c r="D5" s="145" t="s">
        <v>78</v>
      </c>
      <c r="E5" s="145"/>
      <c r="F5" s="158" t="s">
        <v>77</v>
      </c>
      <c r="G5" s="159" t="s">
        <v>34</v>
      </c>
      <c r="H5" s="160" t="s">
        <v>79</v>
      </c>
      <c r="I5" s="145"/>
      <c r="J5" s="158" t="s">
        <v>77</v>
      </c>
      <c r="K5" s="159" t="s">
        <v>34</v>
      </c>
      <c r="L5" s="160" t="s">
        <v>80</v>
      </c>
      <c r="M5" s="145"/>
      <c r="N5" s="158" t="s">
        <v>81</v>
      </c>
      <c r="O5" s="159" t="s">
        <v>34</v>
      </c>
      <c r="P5" s="160" t="s">
        <v>82</v>
      </c>
    </row>
    <row r="6" spans="1:16" s="3" customFormat="1" x14ac:dyDescent="0.25">
      <c r="A6" s="146" t="s">
        <v>35</v>
      </c>
      <c r="B6" s="39">
        <v>1788000</v>
      </c>
      <c r="C6" s="147">
        <v>100</v>
      </c>
      <c r="D6" s="44">
        <v>29.580380465235855</v>
      </c>
      <c r="E6" s="16"/>
      <c r="F6" s="43">
        <v>1892120</v>
      </c>
      <c r="G6" s="148">
        <v>100</v>
      </c>
      <c r="H6" s="149">
        <v>31.476566583521898</v>
      </c>
      <c r="I6" s="41"/>
      <c r="J6" s="39">
        <f>SUM(J9:J27)</f>
        <v>2125299</v>
      </c>
      <c r="K6" s="147">
        <f>SUM(K9:K27)</f>
        <v>100.00000000000001</v>
      </c>
      <c r="L6" s="44">
        <f>J6/6695228*100</f>
        <v>31.74348954210372</v>
      </c>
      <c r="N6" s="39">
        <f>SUM(N9:N27)</f>
        <v>2207657</v>
      </c>
      <c r="O6" s="147">
        <f>SUM(O9:O27)</f>
        <v>100</v>
      </c>
      <c r="P6" s="44">
        <f>N6/6913362*100</f>
        <v>31.933189669512462</v>
      </c>
    </row>
    <row r="7" spans="1:16" s="3" customFormat="1" x14ac:dyDescent="0.25">
      <c r="A7" s="150"/>
      <c r="B7" s="43"/>
      <c r="C7" s="147"/>
      <c r="D7" s="44"/>
      <c r="E7" s="16"/>
      <c r="F7" s="43"/>
      <c r="G7" s="148"/>
      <c r="H7" s="149"/>
      <c r="I7" s="41"/>
      <c r="J7" s="43"/>
      <c r="K7" s="147"/>
      <c r="L7" s="44"/>
      <c r="N7" s="43"/>
      <c r="O7" s="147"/>
      <c r="P7" s="44"/>
    </row>
    <row r="8" spans="1:16" s="3" customFormat="1" x14ac:dyDescent="0.25">
      <c r="A8" s="238" t="s">
        <v>109</v>
      </c>
      <c r="B8" s="46" t="s">
        <v>63</v>
      </c>
      <c r="C8" s="52" t="s">
        <v>63</v>
      </c>
      <c r="D8" s="52" t="s">
        <v>63</v>
      </c>
      <c r="E8" s="17"/>
      <c r="F8" s="46">
        <v>532</v>
      </c>
      <c r="G8" s="52">
        <v>2.8116609940172926E-2</v>
      </c>
      <c r="H8" s="52">
        <v>8.8501434488476669E-3</v>
      </c>
      <c r="I8" s="42"/>
      <c r="J8" s="46">
        <v>0</v>
      </c>
      <c r="K8" s="52" t="s">
        <v>63</v>
      </c>
      <c r="L8" s="52" t="s">
        <v>63</v>
      </c>
      <c r="N8" s="46">
        <v>0</v>
      </c>
      <c r="O8" s="52" t="s">
        <v>63</v>
      </c>
      <c r="P8" s="52" t="s">
        <v>63</v>
      </c>
    </row>
    <row r="9" spans="1:16" s="3" customFormat="1" x14ac:dyDescent="0.25">
      <c r="A9" s="45" t="s">
        <v>48</v>
      </c>
      <c r="B9" s="46">
        <v>23</v>
      </c>
      <c r="C9" s="151">
        <v>1.2863534675615212E-3</v>
      </c>
      <c r="D9" s="152">
        <v>3.805082498324523E-4</v>
      </c>
      <c r="E9" s="17"/>
      <c r="F9" s="46">
        <v>21</v>
      </c>
      <c r="G9" s="151">
        <v>1.1098661818489312E-3</v>
      </c>
      <c r="H9" s="152">
        <v>3.4934776771767108E-4</v>
      </c>
      <c r="I9" s="42"/>
      <c r="J9" s="46">
        <v>1920</v>
      </c>
      <c r="K9" s="52">
        <f>J9/$J$6*100</f>
        <v>9.0340229774728165E-2</v>
      </c>
      <c r="L9" s="52">
        <f t="shared" ref="L9:L27" si="0">J9/6695228*100</f>
        <v>2.8677141390853304E-2</v>
      </c>
      <c r="N9" s="46">
        <v>1997</v>
      </c>
      <c r="O9" s="52">
        <f>N9/$N$6*100</f>
        <v>9.0457892688945787E-2</v>
      </c>
      <c r="P9" s="52">
        <f t="shared" ref="P9:P27" si="1">N9/6913362*100</f>
        <v>2.8886090443405104E-2</v>
      </c>
    </row>
    <row r="10" spans="1:16" s="3" customFormat="1" x14ac:dyDescent="0.25">
      <c r="A10" s="45" t="s">
        <v>85</v>
      </c>
      <c r="B10" s="46">
        <v>161766</v>
      </c>
      <c r="C10" s="47">
        <v>9.0473154362416111</v>
      </c>
      <c r="D10" s="47">
        <v>2.6762303279302815</v>
      </c>
      <c r="E10" s="17"/>
      <c r="F10" s="46">
        <v>185299</v>
      </c>
      <c r="G10" s="47">
        <v>9.7931949347821501</v>
      </c>
      <c r="H10" s="52">
        <v>3.0825615243007971</v>
      </c>
      <c r="I10" s="42"/>
      <c r="J10" s="46">
        <v>212117</v>
      </c>
      <c r="K10" s="47">
        <f t="shared" ref="K10:K27" si="2">J10/$J$6*100</f>
        <v>9.9805721453781331</v>
      </c>
      <c r="L10" s="47">
        <f t="shared" si="0"/>
        <v>3.168181875210224</v>
      </c>
      <c r="N10" s="46">
        <v>222051</v>
      </c>
      <c r="O10" s="47">
        <f t="shared" ref="O10:O27" si="3">N10/$N$6*100</f>
        <v>10.05822009487887</v>
      </c>
      <c r="P10" s="47">
        <f t="shared" si="1"/>
        <v>3.2119105002746853</v>
      </c>
    </row>
    <row r="11" spans="1:16" s="3" customFormat="1" x14ac:dyDescent="0.25">
      <c r="A11" s="45" t="s">
        <v>39</v>
      </c>
      <c r="B11" s="46">
        <v>38910</v>
      </c>
      <c r="C11" s="47">
        <v>2.1761744966442951</v>
      </c>
      <c r="D11" s="47">
        <v>0.64372069569481383</v>
      </c>
      <c r="E11" s="17"/>
      <c r="F11" s="46">
        <v>32584</v>
      </c>
      <c r="G11" s="47">
        <v>1.7220895080650274</v>
      </c>
      <c r="H11" s="52">
        <v>0.5420546506339331</v>
      </c>
      <c r="I11" s="42"/>
      <c r="J11" s="46">
        <v>36943</v>
      </c>
      <c r="K11" s="47">
        <f t="shared" si="2"/>
        <v>1.7382495357123871</v>
      </c>
      <c r="L11" s="47">
        <f t="shared" si="0"/>
        <v>0.55178105958452794</v>
      </c>
      <c r="N11" s="46">
        <v>37224</v>
      </c>
      <c r="O11" s="47">
        <f t="shared" si="3"/>
        <v>1.6861314959706151</v>
      </c>
      <c r="P11" s="47">
        <f t="shared" si="1"/>
        <v>0.53843556868568432</v>
      </c>
    </row>
    <row r="12" spans="1:16" s="3" customFormat="1" x14ac:dyDescent="0.25">
      <c r="A12" s="45" t="s">
        <v>43</v>
      </c>
      <c r="B12" s="46">
        <v>1796</v>
      </c>
      <c r="C12" s="47">
        <v>0.10044742729306488</v>
      </c>
      <c r="D12" s="52">
        <v>2.9712731160829755E-2</v>
      </c>
      <c r="E12" s="17"/>
      <c r="F12" s="46">
        <v>2180</v>
      </c>
      <c r="G12" s="47">
        <v>0.11521467983003192</v>
      </c>
      <c r="H12" s="52">
        <v>3.6265625410691574E-2</v>
      </c>
      <c r="I12" s="42"/>
      <c r="J12" s="46">
        <v>2503</v>
      </c>
      <c r="K12" s="52">
        <f t="shared" si="2"/>
        <v>0.11777166412820031</v>
      </c>
      <c r="L12" s="52">
        <f t="shared" si="0"/>
        <v>3.7384835886096784E-2</v>
      </c>
      <c r="N12" s="46">
        <v>2632</v>
      </c>
      <c r="O12" s="52">
        <f t="shared" si="3"/>
        <v>0.11922141890701318</v>
      </c>
      <c r="P12" s="52">
        <f t="shared" si="1"/>
        <v>3.807120182626051E-2</v>
      </c>
    </row>
    <row r="13" spans="1:16" s="3" customFormat="1" x14ac:dyDescent="0.25">
      <c r="A13" s="45" t="s">
        <v>36</v>
      </c>
      <c r="B13" s="46">
        <v>150257</v>
      </c>
      <c r="C13" s="47">
        <v>8.4036353467561522</v>
      </c>
      <c r="D13" s="47">
        <v>2.4858273084815123</v>
      </c>
      <c r="E13" s="17"/>
      <c r="F13" s="46">
        <v>149532</v>
      </c>
      <c r="G13" s="47">
        <v>7.9028814240111611</v>
      </c>
      <c r="H13" s="47">
        <v>2.4875557334456571</v>
      </c>
      <c r="I13" s="42"/>
      <c r="J13" s="46">
        <v>161120</v>
      </c>
      <c r="K13" s="47">
        <f t="shared" si="2"/>
        <v>7.5810509485959381</v>
      </c>
      <c r="L13" s="47">
        <f t="shared" si="0"/>
        <v>2.4064901150491069</v>
      </c>
      <c r="N13" s="46">
        <v>166952</v>
      </c>
      <c r="O13" s="47">
        <f t="shared" si="3"/>
        <v>7.5624066600925772</v>
      </c>
      <c r="P13" s="47">
        <f t="shared" si="1"/>
        <v>2.4149176623472055</v>
      </c>
    </row>
    <row r="14" spans="1:16" s="3" customFormat="1" x14ac:dyDescent="0.25">
      <c r="A14" s="45" t="s">
        <v>49</v>
      </c>
      <c r="B14" s="46">
        <v>90</v>
      </c>
      <c r="C14" s="52">
        <v>5.0335570469798654E-3</v>
      </c>
      <c r="D14" s="151">
        <v>1.4889453254313351E-3</v>
      </c>
      <c r="E14" s="17"/>
      <c r="F14" s="46">
        <v>77</v>
      </c>
      <c r="G14" s="151">
        <v>4.0695093334460813E-3</v>
      </c>
      <c r="H14" s="151">
        <v>1.2809418149647941E-3</v>
      </c>
      <c r="I14" s="42"/>
      <c r="J14" s="46">
        <v>83</v>
      </c>
      <c r="K14" s="151">
        <f t="shared" si="2"/>
        <v>3.9053328496366862E-3</v>
      </c>
      <c r="L14" s="151">
        <f t="shared" si="0"/>
        <v>1.2396889247087628E-3</v>
      </c>
      <c r="N14" s="46">
        <v>83</v>
      </c>
      <c r="O14" s="151">
        <f t="shared" si="3"/>
        <v>3.7596420096056593E-3</v>
      </c>
      <c r="P14" s="151">
        <f t="shared" si="1"/>
        <v>1.2005736138220448E-3</v>
      </c>
    </row>
    <row r="15" spans="1:16" s="3" customFormat="1" x14ac:dyDescent="0.25">
      <c r="A15" s="45" t="s">
        <v>42</v>
      </c>
      <c r="B15" s="46">
        <v>529</v>
      </c>
      <c r="C15" s="52">
        <v>2.9586129753914992E-2</v>
      </c>
      <c r="D15" s="52">
        <v>8.7516897461464016E-3</v>
      </c>
      <c r="E15" s="17"/>
      <c r="F15" s="46">
        <v>400</v>
      </c>
      <c r="G15" s="52">
        <v>2.1140308225693932E-2</v>
      </c>
      <c r="H15" s="52">
        <v>6.6542431946223068E-3</v>
      </c>
      <c r="I15" s="42"/>
      <c r="J15" s="46">
        <v>590</v>
      </c>
      <c r="K15" s="52">
        <f t="shared" si="2"/>
        <v>2.7760799774525845E-2</v>
      </c>
      <c r="L15" s="52">
        <f t="shared" si="0"/>
        <v>8.8122465732309654E-3</v>
      </c>
      <c r="N15" s="46">
        <v>602</v>
      </c>
      <c r="O15" s="52">
        <f t="shared" si="3"/>
        <v>2.7268728792561522E-2</v>
      </c>
      <c r="P15" s="52">
        <f t="shared" si="1"/>
        <v>8.7077748857936274E-3</v>
      </c>
    </row>
    <row r="16" spans="1:16" s="3" customFormat="1" x14ac:dyDescent="0.25">
      <c r="A16" s="45" t="s">
        <v>86</v>
      </c>
      <c r="B16" s="46">
        <v>139</v>
      </c>
      <c r="C16" s="52">
        <v>7.7740492170022372E-3</v>
      </c>
      <c r="D16" s="151">
        <v>2.2995933359439506E-3</v>
      </c>
      <c r="E16" s="17"/>
      <c r="F16" s="46">
        <v>105</v>
      </c>
      <c r="G16" s="151">
        <v>5.5493309092446569E-3</v>
      </c>
      <c r="H16" s="151">
        <v>1.7467388385883553E-3</v>
      </c>
      <c r="I16" s="42"/>
      <c r="J16" s="46">
        <v>389</v>
      </c>
      <c r="K16" s="52">
        <f t="shared" si="2"/>
        <v>1.8303306969983987E-2</v>
      </c>
      <c r="L16" s="151">
        <f t="shared" si="0"/>
        <v>5.8101083338760089E-3</v>
      </c>
      <c r="N16" s="46">
        <v>391</v>
      </c>
      <c r="O16" s="52">
        <f t="shared" si="3"/>
        <v>1.7711084647660393E-2</v>
      </c>
      <c r="P16" s="151">
        <f t="shared" si="1"/>
        <v>5.6557142530652953E-3</v>
      </c>
    </row>
    <row r="17" spans="1:16" s="3" customFormat="1" x14ac:dyDescent="0.25">
      <c r="A17" s="45" t="s">
        <v>45</v>
      </c>
      <c r="B17" s="46">
        <v>246</v>
      </c>
      <c r="C17" s="52">
        <v>1.3758389261744967E-2</v>
      </c>
      <c r="D17" s="151">
        <v>4.0697838895123158E-3</v>
      </c>
      <c r="E17" s="17"/>
      <c r="F17" s="46">
        <v>251</v>
      </c>
      <c r="G17" s="151">
        <v>1.3265543411622942E-2</v>
      </c>
      <c r="H17" s="151">
        <v>4.1755376046254972E-3</v>
      </c>
      <c r="I17" s="42"/>
      <c r="J17" s="46">
        <v>103</v>
      </c>
      <c r="K17" s="151">
        <f t="shared" si="2"/>
        <v>4.8463769097901047E-3</v>
      </c>
      <c r="L17" s="151">
        <f t="shared" si="0"/>
        <v>1.5384091475301512E-3</v>
      </c>
      <c r="N17" s="46">
        <v>103</v>
      </c>
      <c r="O17" s="151">
        <f t="shared" si="3"/>
        <v>4.6655798432455762E-3</v>
      </c>
      <c r="P17" s="151">
        <f t="shared" si="1"/>
        <v>1.489868460526152E-3</v>
      </c>
    </row>
    <row r="18" spans="1:16" s="3" customFormat="1" x14ac:dyDescent="0.25">
      <c r="A18" s="45" t="s">
        <v>38</v>
      </c>
      <c r="B18" s="46">
        <v>635</v>
      </c>
      <c r="C18" s="52">
        <v>3.551454138702461E-2</v>
      </c>
      <c r="D18" s="52">
        <v>1.0505336462765531E-2</v>
      </c>
      <c r="E18" s="17"/>
      <c r="F18" s="46">
        <v>734</v>
      </c>
      <c r="G18" s="52">
        <v>3.8792465594148361E-2</v>
      </c>
      <c r="H18" s="52">
        <v>1.2210536262131932E-2</v>
      </c>
      <c r="I18" s="42"/>
      <c r="J18" s="46">
        <v>869</v>
      </c>
      <c r="K18" s="52">
        <f t="shared" si="2"/>
        <v>4.0888364413666028E-2</v>
      </c>
      <c r="L18" s="52">
        <f t="shared" si="0"/>
        <v>1.2979393681589334E-2</v>
      </c>
      <c r="N18" s="46">
        <v>926</v>
      </c>
      <c r="O18" s="52">
        <f t="shared" si="3"/>
        <v>4.1944921697528191E-2</v>
      </c>
      <c r="P18" s="52">
        <f t="shared" si="1"/>
        <v>1.3394351402400164E-2</v>
      </c>
    </row>
    <row r="19" spans="1:16" s="3" customFormat="1" x14ac:dyDescent="0.25">
      <c r="A19" s="45" t="s">
        <v>47</v>
      </c>
      <c r="B19" s="46">
        <v>7580</v>
      </c>
      <c r="C19" s="47">
        <v>0.42393736017897093</v>
      </c>
      <c r="D19" s="47">
        <v>0.12540228407521689</v>
      </c>
      <c r="E19" s="17"/>
      <c r="F19" s="46">
        <v>7492</v>
      </c>
      <c r="G19" s="52">
        <v>0.39595797306724734</v>
      </c>
      <c r="H19" s="47">
        <v>0.12463397503527579</v>
      </c>
      <c r="I19" s="42"/>
      <c r="J19" s="46">
        <v>10374</v>
      </c>
      <c r="K19" s="47">
        <f t="shared" si="2"/>
        <v>0.48811955400157819</v>
      </c>
      <c r="L19" s="47">
        <f t="shared" si="0"/>
        <v>0.15494617957745427</v>
      </c>
      <c r="N19" s="46">
        <v>10467</v>
      </c>
      <c r="O19" s="47">
        <f t="shared" si="3"/>
        <v>0.47412256523545099</v>
      </c>
      <c r="P19" s="47">
        <f t="shared" si="1"/>
        <v>0.1514024580225945</v>
      </c>
    </row>
    <row r="20" spans="1:16" s="3" customFormat="1" x14ac:dyDescent="0.25">
      <c r="A20" s="45" t="s">
        <v>37</v>
      </c>
      <c r="B20" s="46">
        <v>795719</v>
      </c>
      <c r="C20" s="47">
        <v>44.503299776286354</v>
      </c>
      <c r="D20" s="47">
        <v>13.164245393409962</v>
      </c>
      <c r="E20" s="17"/>
      <c r="F20" s="46">
        <v>758310</v>
      </c>
      <c r="G20" s="47">
        <v>40.077267826564913</v>
      </c>
      <c r="H20" s="47">
        <v>12.614947892285103</v>
      </c>
      <c r="I20" s="42"/>
      <c r="J20" s="46">
        <v>785264</v>
      </c>
      <c r="K20" s="47">
        <f t="shared" si="2"/>
        <v>36.948401142615701</v>
      </c>
      <c r="L20" s="47">
        <f t="shared" si="0"/>
        <v>11.728711852680746</v>
      </c>
      <c r="N20" s="46">
        <v>795499</v>
      </c>
      <c r="O20" s="47">
        <f t="shared" si="3"/>
        <v>36.033632036136048</v>
      </c>
      <c r="P20" s="47">
        <f t="shared" si="1"/>
        <v>11.506688062913529</v>
      </c>
    </row>
    <row r="21" spans="1:16" s="3" customFormat="1" x14ac:dyDescent="0.25">
      <c r="A21" s="45" t="s">
        <v>87</v>
      </c>
      <c r="B21" s="46">
        <v>9015</v>
      </c>
      <c r="C21" s="47">
        <v>0.50419463087248328</v>
      </c>
      <c r="D21" s="47">
        <v>0.14914269009737208</v>
      </c>
      <c r="E21" s="17"/>
      <c r="F21" s="46">
        <v>8526</v>
      </c>
      <c r="G21" s="47">
        <v>0.45060566983066613</v>
      </c>
      <c r="H21" s="52">
        <v>0.14183519369337447</v>
      </c>
      <c r="I21" s="42"/>
      <c r="J21" s="46">
        <v>9324</v>
      </c>
      <c r="K21" s="47">
        <f t="shared" si="2"/>
        <v>0.43871474084352363</v>
      </c>
      <c r="L21" s="47">
        <f t="shared" si="0"/>
        <v>0.13926336787933138</v>
      </c>
      <c r="N21" s="46">
        <v>9625</v>
      </c>
      <c r="O21" s="47">
        <f t="shared" si="3"/>
        <v>0.43598258243921045</v>
      </c>
      <c r="P21" s="47">
        <f t="shared" si="1"/>
        <v>0.1392231449763516</v>
      </c>
    </row>
    <row r="22" spans="1:16" s="3" customFormat="1" x14ac:dyDescent="0.25">
      <c r="A22" s="45" t="s">
        <v>88</v>
      </c>
      <c r="B22" s="46">
        <v>174</v>
      </c>
      <c r="C22" s="52">
        <v>9.731543624161074E-3</v>
      </c>
      <c r="D22" s="151">
        <v>2.8786276291672477E-3</v>
      </c>
      <c r="E22" s="17"/>
      <c r="F22" s="46">
        <v>110</v>
      </c>
      <c r="G22" s="52">
        <v>5.8135847620658316E-3</v>
      </c>
      <c r="H22" s="151">
        <v>1.8299168785211345E-3</v>
      </c>
      <c r="I22" s="42"/>
      <c r="J22" s="46">
        <v>1248</v>
      </c>
      <c r="K22" s="52">
        <f t="shared" si="2"/>
        <v>5.8721149353573317E-2</v>
      </c>
      <c r="L22" s="151">
        <f t="shared" si="0"/>
        <v>1.864014190405465E-2</v>
      </c>
      <c r="N22" s="46">
        <v>1279</v>
      </c>
      <c r="O22" s="52">
        <f t="shared" si="3"/>
        <v>5.7934724461272742E-2</v>
      </c>
      <c r="P22" s="52">
        <f t="shared" si="1"/>
        <v>1.8500405446727656E-2</v>
      </c>
    </row>
    <row r="23" spans="1:16" s="3" customFormat="1" x14ac:dyDescent="0.25">
      <c r="A23" s="45" t="s">
        <v>89</v>
      </c>
      <c r="B23" s="46">
        <v>677</v>
      </c>
      <c r="C23" s="52">
        <v>3.7863534675615214E-2</v>
      </c>
      <c r="D23" s="52">
        <v>1.1200177614633487E-2</v>
      </c>
      <c r="E23" s="17"/>
      <c r="F23" s="46">
        <v>1070</v>
      </c>
      <c r="G23" s="52">
        <v>5.6550324503731264E-2</v>
      </c>
      <c r="H23" s="52">
        <v>1.7800100545614671E-2</v>
      </c>
      <c r="I23" s="42"/>
      <c r="J23" s="46">
        <v>106</v>
      </c>
      <c r="K23" s="151">
        <f t="shared" si="2"/>
        <v>4.9875335188131181E-3</v>
      </c>
      <c r="L23" s="151">
        <f t="shared" si="0"/>
        <v>1.5832171809533598E-3</v>
      </c>
      <c r="N23" s="46">
        <v>106</v>
      </c>
      <c r="O23" s="151">
        <f t="shared" si="3"/>
        <v>4.8014705182915637E-3</v>
      </c>
      <c r="P23" s="151">
        <f t="shared" si="1"/>
        <v>1.5332626875317681E-3</v>
      </c>
    </row>
    <row r="24" spans="1:16" s="3" customFormat="1" x14ac:dyDescent="0.25">
      <c r="A24" s="45" t="s">
        <v>46</v>
      </c>
      <c r="B24" s="46">
        <v>71</v>
      </c>
      <c r="C24" s="151">
        <v>3.9709172259507824E-3</v>
      </c>
      <c r="D24" s="151">
        <v>1.174612423395831E-3</v>
      </c>
      <c r="E24" s="17"/>
      <c r="F24" s="46">
        <v>61</v>
      </c>
      <c r="G24" s="151">
        <v>3.2238970044183241E-3</v>
      </c>
      <c r="H24" s="151">
        <v>1.0147720871799017E-3</v>
      </c>
      <c r="I24" s="42"/>
      <c r="J24" s="46">
        <v>53</v>
      </c>
      <c r="K24" s="151">
        <f t="shared" si="2"/>
        <v>2.493766759406559E-3</v>
      </c>
      <c r="L24" s="151">
        <f t="shared" si="0"/>
        <v>7.9160859047667988E-4</v>
      </c>
      <c r="N24" s="46">
        <v>53</v>
      </c>
      <c r="O24" s="151">
        <f t="shared" si="3"/>
        <v>2.4007352591457819E-3</v>
      </c>
      <c r="P24" s="151">
        <f t="shared" si="1"/>
        <v>7.6663134376588407E-4</v>
      </c>
    </row>
    <row r="25" spans="1:16" s="3" customFormat="1" x14ac:dyDescent="0.25">
      <c r="A25" s="45" t="s">
        <v>44</v>
      </c>
      <c r="B25" s="46">
        <v>37986</v>
      </c>
      <c r="C25" s="47">
        <v>2.1244966442953017</v>
      </c>
      <c r="D25" s="47">
        <v>0.62843419035371884</v>
      </c>
      <c r="E25" s="17"/>
      <c r="F25" s="46">
        <v>43169</v>
      </c>
      <c r="G25" s="47">
        <v>2.2815149144874534</v>
      </c>
      <c r="H25" s="52">
        <v>0.71814256117162589</v>
      </c>
      <c r="I25" s="42"/>
      <c r="J25" s="46">
        <v>51733</v>
      </c>
      <c r="K25" s="47">
        <f t="shared" si="2"/>
        <v>2.4341516181958398</v>
      </c>
      <c r="L25" s="47">
        <f t="shared" si="0"/>
        <v>0.77268466436094485</v>
      </c>
      <c r="N25" s="46">
        <v>54201</v>
      </c>
      <c r="O25" s="47">
        <f t="shared" si="3"/>
        <v>2.4551368260558593</v>
      </c>
      <c r="P25" s="47">
        <f t="shared" si="1"/>
        <v>0.78400349931046565</v>
      </c>
    </row>
    <row r="26" spans="1:16" s="3" customFormat="1" x14ac:dyDescent="0.25">
      <c r="A26" s="45" t="s">
        <v>40</v>
      </c>
      <c r="B26" s="46">
        <v>284826</v>
      </c>
      <c r="C26" s="47">
        <v>15.929865771812079</v>
      </c>
      <c r="D26" s="47">
        <v>4.7121149029033935</v>
      </c>
      <c r="E26" s="17"/>
      <c r="F26" s="46">
        <v>371730</v>
      </c>
      <c r="G26" s="47">
        <v>19.646216941843011</v>
      </c>
      <c r="H26" s="52">
        <v>6.1839545568423757</v>
      </c>
      <c r="I26" s="42"/>
      <c r="J26" s="46">
        <v>445856</v>
      </c>
      <c r="K26" s="47">
        <f t="shared" si="2"/>
        <v>20.978507024188126</v>
      </c>
      <c r="L26" s="47">
        <f t="shared" si="0"/>
        <v>6.6593101833126518</v>
      </c>
      <c r="N26" s="46">
        <v>474298</v>
      </c>
      <c r="O26" s="47">
        <f t="shared" si="3"/>
        <v>21.484225130987287</v>
      </c>
      <c r="P26" s="47">
        <f t="shared" si="1"/>
        <v>6.8605983601032321</v>
      </c>
    </row>
    <row r="27" spans="1:16" s="3" customFormat="1" ht="15.75" thickBot="1" x14ac:dyDescent="0.3">
      <c r="A27" s="55" t="s">
        <v>41</v>
      </c>
      <c r="B27" s="57">
        <v>297561</v>
      </c>
      <c r="C27" s="59">
        <v>16.64211409395973</v>
      </c>
      <c r="D27" s="59">
        <v>4.9228006664519279</v>
      </c>
      <c r="E27" s="58"/>
      <c r="F27" s="57">
        <v>329937</v>
      </c>
      <c r="G27" s="59">
        <v>17.437424687651944</v>
      </c>
      <c r="H27" s="153">
        <v>5.4887025922602497</v>
      </c>
      <c r="I27" s="58"/>
      <c r="J27" s="57">
        <v>404704</v>
      </c>
      <c r="K27" s="59">
        <f t="shared" si="2"/>
        <v>19.042214766016453</v>
      </c>
      <c r="L27" s="59">
        <f t="shared" si="0"/>
        <v>6.0446634528353629</v>
      </c>
      <c r="M27" s="58"/>
      <c r="N27" s="57">
        <v>429168</v>
      </c>
      <c r="O27" s="59">
        <f t="shared" si="3"/>
        <v>19.439976409378811</v>
      </c>
      <c r="P27" s="59">
        <f t="shared" si="1"/>
        <v>6.2078045385154139</v>
      </c>
    </row>
    <row r="28" spans="1:16" x14ac:dyDescent="0.25">
      <c r="A28" s="210" t="s">
        <v>107</v>
      </c>
      <c r="B28" s="210"/>
      <c r="C28" s="210"/>
      <c r="D28" s="210"/>
      <c r="E28" s="210"/>
      <c r="F28" s="210"/>
      <c r="G28" s="210"/>
      <c r="H28" s="210"/>
      <c r="I28" s="210"/>
      <c r="J28" s="42"/>
      <c r="N28" s="3"/>
    </row>
    <row r="29" spans="1:16" x14ac:dyDescent="0.25">
      <c r="A29" s="215" t="s">
        <v>110</v>
      </c>
      <c r="B29" s="215"/>
      <c r="C29" s="215"/>
      <c r="D29" s="215"/>
      <c r="E29" s="215"/>
      <c r="F29" s="215"/>
      <c r="G29" s="215"/>
      <c r="H29" s="215"/>
      <c r="I29" s="215"/>
      <c r="J29" s="42"/>
      <c r="N29" s="3"/>
    </row>
    <row r="30" spans="1:16" x14ac:dyDescent="0.25">
      <c r="A30" s="110" t="s">
        <v>23</v>
      </c>
      <c r="B30" s="110"/>
      <c r="C30" s="110"/>
      <c r="D30" s="110"/>
      <c r="E30" s="110"/>
      <c r="F30" s="110"/>
      <c r="G30" s="110"/>
      <c r="H30" s="110"/>
      <c r="I30" s="42"/>
      <c r="J30" s="10"/>
    </row>
    <row r="31" spans="1:16" x14ac:dyDescent="0.25">
      <c r="A31" s="110" t="s">
        <v>24</v>
      </c>
      <c r="B31" s="110"/>
      <c r="C31" s="110"/>
      <c r="D31" s="110"/>
      <c r="E31" s="110"/>
      <c r="F31" s="110"/>
      <c r="G31" s="110"/>
      <c r="H31" s="110"/>
      <c r="I31" s="42"/>
      <c r="J31" s="10"/>
    </row>
    <row r="32" spans="1:16" x14ac:dyDescent="0.25">
      <c r="A32" s="110" t="s">
        <v>83</v>
      </c>
      <c r="B32" s="33"/>
      <c r="C32" s="33"/>
      <c r="D32" s="33"/>
      <c r="E32" s="33"/>
      <c r="F32" s="33"/>
      <c r="G32" s="33"/>
      <c r="H32" s="10"/>
      <c r="I32" s="10"/>
      <c r="J32" s="10"/>
    </row>
    <row r="33" spans="1:10" x14ac:dyDescent="0.25">
      <c r="A33" s="110" t="s">
        <v>84</v>
      </c>
      <c r="J33" s="10"/>
    </row>
  </sheetData>
  <mergeCells count="5">
    <mergeCell ref="N4:P4"/>
    <mergeCell ref="A4:A5"/>
    <mergeCell ref="B4:D4"/>
    <mergeCell ref="F4:H4"/>
    <mergeCell ref="J4:L4"/>
  </mergeCells>
  <phoneticPr fontId="26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3" sqref="A3"/>
    </sheetView>
  </sheetViews>
  <sheetFormatPr baseColWidth="10" defaultRowHeight="15" x14ac:dyDescent="0.25"/>
  <cols>
    <col min="1" max="1" width="26.28515625" style="9" customWidth="1"/>
    <col min="2" max="2" width="13.5703125" style="9" customWidth="1"/>
    <col min="3" max="5" width="12.140625" style="9" customWidth="1"/>
    <col min="6" max="6" width="1.7109375" style="9" customWidth="1"/>
    <col min="7" max="9" width="10.85546875" style="9" customWidth="1"/>
    <col min="10" max="10" width="1.7109375" style="9" customWidth="1"/>
    <col min="11" max="11" width="10" style="9" customWidth="1"/>
    <col min="12" max="13" width="10.85546875" style="9" customWidth="1"/>
    <col min="14" max="14" width="1.28515625" style="9" customWidth="1"/>
    <col min="15" max="15" width="10.140625" style="9" customWidth="1"/>
    <col min="16" max="17" width="10.85546875" style="9" customWidth="1"/>
    <col min="18" max="18" width="1.28515625" style="9" customWidth="1"/>
    <col min="19" max="19" width="10.140625" style="9" customWidth="1"/>
    <col min="20" max="20" width="10.85546875" style="9" customWidth="1"/>
    <col min="21" max="21" width="10.140625" style="9" customWidth="1"/>
    <col min="22" max="22" width="1.85546875" style="9" customWidth="1"/>
    <col min="23" max="23" width="10.42578125" style="9" customWidth="1"/>
    <col min="24" max="24" width="10.85546875" style="9" customWidth="1"/>
    <col min="25" max="25" width="10.28515625" style="9" customWidth="1"/>
    <col min="26" max="28" width="10.85546875" style="9" customWidth="1"/>
    <col min="29" max="16384" width="11.42578125" style="3"/>
  </cols>
  <sheetData>
    <row r="1" spans="1:28" s="212" customFormat="1" ht="18.75" customHeight="1" x14ac:dyDescent="0.25">
      <c r="A1" s="16" t="s">
        <v>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28" s="212" customFormat="1" ht="16.5" customHeight="1" x14ac:dyDescent="0.25">
      <c r="A2" s="213">
        <v>2010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ht="15.75" thickBot="1" x14ac:dyDescent="0.3">
      <c r="A3" s="42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42"/>
      <c r="AA3" s="42"/>
      <c r="AB3" s="42"/>
    </row>
    <row r="4" spans="1:28" x14ac:dyDescent="0.25">
      <c r="A4" s="185" t="s">
        <v>25</v>
      </c>
      <c r="B4" s="185" t="s">
        <v>50</v>
      </c>
      <c r="C4" s="184" t="s">
        <v>90</v>
      </c>
      <c r="D4" s="184"/>
      <c r="E4" s="184"/>
      <c r="F4" s="161"/>
      <c r="G4" s="184" t="s">
        <v>51</v>
      </c>
      <c r="H4" s="184"/>
      <c r="I4" s="184"/>
      <c r="J4" s="161"/>
      <c r="K4" s="184" t="s">
        <v>52</v>
      </c>
      <c r="L4" s="184"/>
      <c r="M4" s="184"/>
      <c r="N4" s="161"/>
      <c r="O4" s="184" t="s">
        <v>53</v>
      </c>
      <c r="P4" s="184"/>
      <c r="Q4" s="184"/>
      <c r="R4" s="161"/>
      <c r="S4" s="184" t="s">
        <v>54</v>
      </c>
      <c r="T4" s="184"/>
      <c r="U4" s="184"/>
      <c r="V4" s="161"/>
      <c r="W4" s="184" t="s">
        <v>91</v>
      </c>
      <c r="X4" s="184"/>
      <c r="Y4" s="184"/>
      <c r="Z4" s="42"/>
      <c r="AA4" s="42"/>
      <c r="AB4" s="42"/>
    </row>
    <row r="5" spans="1:28" ht="15.75" thickBot="1" x14ac:dyDescent="0.3">
      <c r="A5" s="186"/>
      <c r="B5" s="186"/>
      <c r="C5" s="162" t="s">
        <v>35</v>
      </c>
      <c r="D5" s="162" t="s">
        <v>75</v>
      </c>
      <c r="E5" s="162" t="s">
        <v>56</v>
      </c>
      <c r="F5" s="162"/>
      <c r="G5" s="162" t="s">
        <v>35</v>
      </c>
      <c r="H5" s="162" t="s">
        <v>75</v>
      </c>
      <c r="I5" s="162" t="s">
        <v>56</v>
      </c>
      <c r="J5" s="162"/>
      <c r="K5" s="162" t="s">
        <v>35</v>
      </c>
      <c r="L5" s="162" t="s">
        <v>55</v>
      </c>
      <c r="M5" s="162" t="s">
        <v>56</v>
      </c>
      <c r="N5" s="162"/>
      <c r="O5" s="162" t="s">
        <v>35</v>
      </c>
      <c r="P5" s="162" t="s">
        <v>55</v>
      </c>
      <c r="Q5" s="162" t="s">
        <v>56</v>
      </c>
      <c r="R5" s="162"/>
      <c r="S5" s="162" t="s">
        <v>35</v>
      </c>
      <c r="T5" s="162" t="s">
        <v>55</v>
      </c>
      <c r="U5" s="162" t="s">
        <v>56</v>
      </c>
      <c r="V5" s="162"/>
      <c r="W5" s="162" t="s">
        <v>35</v>
      </c>
      <c r="X5" s="162" t="s">
        <v>55</v>
      </c>
      <c r="Y5" s="162" t="s">
        <v>56</v>
      </c>
      <c r="Z5" s="42"/>
      <c r="AA5" s="42"/>
      <c r="AB5" s="42"/>
    </row>
    <row r="6" spans="1:28" x14ac:dyDescent="0.25">
      <c r="A6" s="26" t="s">
        <v>35</v>
      </c>
      <c r="B6" s="35">
        <f>C6+G6+K6+O6+S6+W6</f>
        <v>2207657</v>
      </c>
      <c r="C6" s="26">
        <f t="shared" ref="C6:Y6" si="0">SUM(C9:C27)</f>
        <v>82358</v>
      </c>
      <c r="D6" s="26">
        <f t="shared" si="0"/>
        <v>41393</v>
      </c>
      <c r="E6" s="26">
        <f t="shared" si="0"/>
        <v>40965</v>
      </c>
      <c r="F6" s="26">
        <f t="shared" si="0"/>
        <v>0</v>
      </c>
      <c r="G6" s="26">
        <f t="shared" si="0"/>
        <v>465172</v>
      </c>
      <c r="H6" s="26">
        <f t="shared" si="0"/>
        <v>235175</v>
      </c>
      <c r="I6" s="26">
        <f t="shared" si="0"/>
        <v>229997</v>
      </c>
      <c r="J6" s="26">
        <f t="shared" si="0"/>
        <v>0</v>
      </c>
      <c r="K6" s="26">
        <f t="shared" si="0"/>
        <v>441117</v>
      </c>
      <c r="L6" s="26">
        <f t="shared" si="0"/>
        <v>219590</v>
      </c>
      <c r="M6" s="26">
        <f t="shared" si="0"/>
        <v>221527</v>
      </c>
      <c r="N6" s="26">
        <f t="shared" si="0"/>
        <v>0</v>
      </c>
      <c r="O6" s="26">
        <f t="shared" si="0"/>
        <v>350777</v>
      </c>
      <c r="P6" s="26">
        <f t="shared" si="0"/>
        <v>173900</v>
      </c>
      <c r="Q6" s="26">
        <f t="shared" si="0"/>
        <v>176877</v>
      </c>
      <c r="R6" s="26">
        <f t="shared" si="0"/>
        <v>0</v>
      </c>
      <c r="S6" s="26">
        <f t="shared" si="0"/>
        <v>520504</v>
      </c>
      <c r="T6" s="26">
        <f t="shared" si="0"/>
        <v>261685</v>
      </c>
      <c r="U6" s="26">
        <f t="shared" si="0"/>
        <v>258819</v>
      </c>
      <c r="V6" s="26">
        <f t="shared" si="0"/>
        <v>0</v>
      </c>
      <c r="W6" s="26">
        <f t="shared" si="0"/>
        <v>347729</v>
      </c>
      <c r="X6" s="26">
        <f t="shared" si="0"/>
        <v>180667</v>
      </c>
      <c r="Y6" s="26">
        <f t="shared" si="0"/>
        <v>167062</v>
      </c>
      <c r="Z6" s="42"/>
      <c r="AA6" s="42"/>
      <c r="AB6" s="42"/>
    </row>
    <row r="7" spans="1:28" x14ac:dyDescent="0.25">
      <c r="A7" s="26"/>
      <c r="B7" s="35"/>
      <c r="C7" s="35"/>
      <c r="D7" s="35"/>
      <c r="E7" s="35"/>
      <c r="F7" s="3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42"/>
      <c r="AA7" s="42"/>
      <c r="AB7" s="42"/>
    </row>
    <row r="8" spans="1:28" x14ac:dyDescent="0.25">
      <c r="A8" s="238" t="s">
        <v>109</v>
      </c>
      <c r="B8" s="49" t="s">
        <v>63</v>
      </c>
      <c r="C8" s="49" t="s">
        <v>63</v>
      </c>
      <c r="D8" s="49" t="s">
        <v>63</v>
      </c>
      <c r="E8" s="49" t="s">
        <v>63</v>
      </c>
      <c r="F8" s="49"/>
      <c r="G8" s="49" t="s">
        <v>63</v>
      </c>
      <c r="H8" s="49" t="s">
        <v>63</v>
      </c>
      <c r="I8" s="49" t="s">
        <v>63</v>
      </c>
      <c r="J8" s="49"/>
      <c r="K8" s="49" t="s">
        <v>63</v>
      </c>
      <c r="L8" s="49" t="s">
        <v>63</v>
      </c>
      <c r="M8" s="49" t="s">
        <v>63</v>
      </c>
      <c r="N8" s="49"/>
      <c r="O8" s="49" t="s">
        <v>63</v>
      </c>
      <c r="P8" s="49" t="s">
        <v>63</v>
      </c>
      <c r="Q8" s="49" t="s">
        <v>63</v>
      </c>
      <c r="R8" s="49"/>
      <c r="S8" s="49" t="s">
        <v>63</v>
      </c>
      <c r="T8" s="49" t="s">
        <v>63</v>
      </c>
      <c r="U8" s="49" t="s">
        <v>63</v>
      </c>
      <c r="V8" s="49"/>
      <c r="W8" s="49" t="s">
        <v>63</v>
      </c>
      <c r="X8" s="49" t="s">
        <v>63</v>
      </c>
      <c r="Y8" s="49" t="s">
        <v>63</v>
      </c>
      <c r="Z8" s="42"/>
      <c r="AA8" s="42"/>
      <c r="AB8" s="42"/>
    </row>
    <row r="9" spans="1:28" x14ac:dyDescent="0.25">
      <c r="A9" s="27" t="s">
        <v>48</v>
      </c>
      <c r="B9" s="36">
        <f t="shared" ref="B9:B27" si="1">C9+G9+K9+O9+S9+W9</f>
        <v>1997</v>
      </c>
      <c r="C9" s="36">
        <v>77</v>
      </c>
      <c r="D9" s="36">
        <v>39</v>
      </c>
      <c r="E9" s="36">
        <v>38</v>
      </c>
      <c r="F9" s="36"/>
      <c r="G9" s="28">
        <v>587</v>
      </c>
      <c r="H9" s="29">
        <v>274</v>
      </c>
      <c r="I9" s="29">
        <v>313</v>
      </c>
      <c r="J9" s="29"/>
      <c r="K9" s="28">
        <v>522</v>
      </c>
      <c r="L9" s="29">
        <v>236</v>
      </c>
      <c r="M9" s="29">
        <v>286</v>
      </c>
      <c r="N9" s="29"/>
      <c r="O9" s="28">
        <v>230</v>
      </c>
      <c r="P9" s="29">
        <v>105</v>
      </c>
      <c r="Q9" s="29">
        <v>125</v>
      </c>
      <c r="R9" s="29"/>
      <c r="S9" s="28">
        <v>344</v>
      </c>
      <c r="T9" s="29">
        <v>157</v>
      </c>
      <c r="U9" s="29">
        <v>187</v>
      </c>
      <c r="V9" s="29"/>
      <c r="W9" s="28">
        <v>237</v>
      </c>
      <c r="X9" s="29">
        <v>121</v>
      </c>
      <c r="Y9" s="29">
        <v>116</v>
      </c>
      <c r="Z9" s="42"/>
      <c r="AA9" s="42"/>
      <c r="AB9" s="42"/>
    </row>
    <row r="10" spans="1:28" x14ac:dyDescent="0.25">
      <c r="A10" s="27" t="s">
        <v>85</v>
      </c>
      <c r="B10" s="36">
        <f t="shared" si="1"/>
        <v>222051</v>
      </c>
      <c r="C10" s="36">
        <v>9934</v>
      </c>
      <c r="D10" s="36">
        <v>4975</v>
      </c>
      <c r="E10" s="36">
        <v>4959</v>
      </c>
      <c r="F10" s="36"/>
      <c r="G10" s="28">
        <v>57033</v>
      </c>
      <c r="H10" s="29">
        <v>28989</v>
      </c>
      <c r="I10" s="29">
        <v>28044</v>
      </c>
      <c r="J10" s="29"/>
      <c r="K10" s="28">
        <v>51338</v>
      </c>
      <c r="L10" s="29">
        <v>25346</v>
      </c>
      <c r="M10" s="29">
        <v>25992</v>
      </c>
      <c r="N10" s="29"/>
      <c r="O10" s="28">
        <v>35183</v>
      </c>
      <c r="P10" s="29">
        <v>16867</v>
      </c>
      <c r="Q10" s="29">
        <v>18316</v>
      </c>
      <c r="R10" s="29"/>
      <c r="S10" s="28">
        <v>45131</v>
      </c>
      <c r="T10" s="29">
        <v>22396</v>
      </c>
      <c r="U10" s="29">
        <v>22735</v>
      </c>
      <c r="V10" s="29"/>
      <c r="W10" s="28">
        <v>23432</v>
      </c>
      <c r="X10" s="29">
        <v>12228</v>
      </c>
      <c r="Y10" s="29">
        <v>11204</v>
      </c>
      <c r="Z10" s="42"/>
      <c r="AA10" s="42"/>
      <c r="AB10" s="42"/>
    </row>
    <row r="11" spans="1:28" x14ac:dyDescent="0.25">
      <c r="A11" s="27" t="s">
        <v>39</v>
      </c>
      <c r="B11" s="36">
        <f t="shared" si="1"/>
        <v>37224</v>
      </c>
      <c r="C11" s="36">
        <v>281</v>
      </c>
      <c r="D11" s="36">
        <v>143</v>
      </c>
      <c r="E11" s="36">
        <v>138</v>
      </c>
      <c r="F11" s="36"/>
      <c r="G11" s="28">
        <v>3699</v>
      </c>
      <c r="H11" s="29">
        <v>1879</v>
      </c>
      <c r="I11" s="29">
        <v>1820</v>
      </c>
      <c r="J11" s="29"/>
      <c r="K11" s="28">
        <v>6710</v>
      </c>
      <c r="L11" s="29">
        <v>3523</v>
      </c>
      <c r="M11" s="29">
        <v>3187</v>
      </c>
      <c r="N11" s="29"/>
      <c r="O11" s="28">
        <v>6830</v>
      </c>
      <c r="P11" s="29">
        <v>3480</v>
      </c>
      <c r="Q11" s="29">
        <v>3350</v>
      </c>
      <c r="R11" s="29"/>
      <c r="S11" s="28">
        <v>11251</v>
      </c>
      <c r="T11" s="29">
        <v>5840</v>
      </c>
      <c r="U11" s="29">
        <v>5411</v>
      </c>
      <c r="V11" s="29"/>
      <c r="W11" s="28">
        <v>8453</v>
      </c>
      <c r="X11" s="29">
        <v>4589</v>
      </c>
      <c r="Y11" s="29">
        <v>3864</v>
      </c>
      <c r="Z11" s="42"/>
      <c r="AA11" s="42"/>
      <c r="AB11" s="42"/>
    </row>
    <row r="12" spans="1:28" x14ac:dyDescent="0.25">
      <c r="A12" s="27" t="s">
        <v>43</v>
      </c>
      <c r="B12" s="36">
        <f t="shared" si="1"/>
        <v>2632</v>
      </c>
      <c r="C12" s="36">
        <v>129</v>
      </c>
      <c r="D12" s="36">
        <v>57</v>
      </c>
      <c r="E12" s="36">
        <v>72</v>
      </c>
      <c r="F12" s="36"/>
      <c r="G12" s="28">
        <v>627</v>
      </c>
      <c r="H12" s="29">
        <v>300</v>
      </c>
      <c r="I12" s="29">
        <v>327</v>
      </c>
      <c r="J12" s="29"/>
      <c r="K12" s="28">
        <v>711</v>
      </c>
      <c r="L12" s="29">
        <v>339</v>
      </c>
      <c r="M12" s="29">
        <v>372</v>
      </c>
      <c r="N12" s="29"/>
      <c r="O12" s="28">
        <v>401</v>
      </c>
      <c r="P12" s="29">
        <v>198</v>
      </c>
      <c r="Q12" s="29">
        <v>203</v>
      </c>
      <c r="R12" s="29"/>
      <c r="S12" s="28">
        <v>491</v>
      </c>
      <c r="T12" s="29">
        <v>238</v>
      </c>
      <c r="U12" s="29">
        <v>253</v>
      </c>
      <c r="V12" s="29"/>
      <c r="W12" s="28">
        <v>273</v>
      </c>
      <c r="X12" s="29">
        <v>158</v>
      </c>
      <c r="Y12" s="29">
        <v>115</v>
      </c>
      <c r="Z12" s="42"/>
      <c r="AA12" s="42"/>
      <c r="AB12" s="42"/>
    </row>
    <row r="13" spans="1:28" x14ac:dyDescent="0.25">
      <c r="A13" s="27" t="s">
        <v>36</v>
      </c>
      <c r="B13" s="36">
        <f t="shared" si="1"/>
        <v>166952</v>
      </c>
      <c r="C13" s="36">
        <v>5832</v>
      </c>
      <c r="D13" s="36">
        <v>2977</v>
      </c>
      <c r="E13" s="36">
        <v>2855</v>
      </c>
      <c r="F13" s="36"/>
      <c r="G13" s="28">
        <v>37372</v>
      </c>
      <c r="H13" s="29">
        <v>19003</v>
      </c>
      <c r="I13" s="29">
        <v>18369</v>
      </c>
      <c r="J13" s="29"/>
      <c r="K13" s="28">
        <v>32633</v>
      </c>
      <c r="L13" s="29">
        <v>16443</v>
      </c>
      <c r="M13" s="29">
        <v>16190</v>
      </c>
      <c r="N13" s="29"/>
      <c r="O13" s="28">
        <v>24256</v>
      </c>
      <c r="P13" s="29">
        <v>11647</v>
      </c>
      <c r="Q13" s="29">
        <v>12609</v>
      </c>
      <c r="R13" s="29"/>
      <c r="S13" s="28">
        <v>38505</v>
      </c>
      <c r="T13" s="29">
        <v>19307</v>
      </c>
      <c r="U13" s="29">
        <v>19198</v>
      </c>
      <c r="V13" s="29"/>
      <c r="W13" s="28">
        <v>28354</v>
      </c>
      <c r="X13" s="29">
        <v>14585</v>
      </c>
      <c r="Y13" s="29">
        <v>13769</v>
      </c>
      <c r="Z13" s="42"/>
      <c r="AA13" s="42"/>
      <c r="AB13" s="42"/>
    </row>
    <row r="14" spans="1:28" x14ac:dyDescent="0.25">
      <c r="A14" s="27" t="s">
        <v>49</v>
      </c>
      <c r="B14" s="36">
        <f t="shared" si="1"/>
        <v>83</v>
      </c>
      <c r="C14" s="36">
        <v>0</v>
      </c>
      <c r="D14" s="36">
        <v>0</v>
      </c>
      <c r="E14" s="36">
        <v>0</v>
      </c>
      <c r="F14" s="36"/>
      <c r="G14" s="28">
        <v>2</v>
      </c>
      <c r="H14" s="29">
        <v>1</v>
      </c>
      <c r="I14" s="29">
        <v>1</v>
      </c>
      <c r="J14" s="29"/>
      <c r="K14" s="28">
        <v>10</v>
      </c>
      <c r="L14" s="29">
        <v>7</v>
      </c>
      <c r="M14" s="29">
        <v>3</v>
      </c>
      <c r="N14" s="29"/>
      <c r="O14" s="28">
        <v>20</v>
      </c>
      <c r="P14" s="29">
        <v>9</v>
      </c>
      <c r="Q14" s="29">
        <v>11</v>
      </c>
      <c r="R14" s="29"/>
      <c r="S14" s="28">
        <v>42</v>
      </c>
      <c r="T14" s="29">
        <v>20</v>
      </c>
      <c r="U14" s="29">
        <v>22</v>
      </c>
      <c r="V14" s="29"/>
      <c r="W14" s="28">
        <v>9</v>
      </c>
      <c r="X14" s="29">
        <v>5</v>
      </c>
      <c r="Y14" s="29">
        <v>4</v>
      </c>
      <c r="Z14" s="42"/>
      <c r="AA14" s="42"/>
      <c r="AB14" s="42"/>
    </row>
    <row r="15" spans="1:28" x14ac:dyDescent="0.25">
      <c r="A15" s="27" t="s">
        <v>42</v>
      </c>
      <c r="B15" s="36">
        <f t="shared" si="1"/>
        <v>602</v>
      </c>
      <c r="C15" s="36">
        <v>12</v>
      </c>
      <c r="D15" s="36">
        <v>5</v>
      </c>
      <c r="E15" s="36">
        <v>7</v>
      </c>
      <c r="F15" s="36"/>
      <c r="G15" s="28">
        <v>72</v>
      </c>
      <c r="H15" s="29">
        <v>35</v>
      </c>
      <c r="I15" s="29">
        <v>37</v>
      </c>
      <c r="J15" s="29"/>
      <c r="K15" s="28">
        <v>91</v>
      </c>
      <c r="L15" s="29">
        <v>42</v>
      </c>
      <c r="M15" s="29">
        <v>49</v>
      </c>
      <c r="N15" s="29"/>
      <c r="O15" s="28">
        <v>62</v>
      </c>
      <c r="P15" s="29">
        <v>26</v>
      </c>
      <c r="Q15" s="29">
        <v>36</v>
      </c>
      <c r="R15" s="29"/>
      <c r="S15" s="28">
        <v>141</v>
      </c>
      <c r="T15" s="29">
        <v>72</v>
      </c>
      <c r="U15" s="29">
        <v>69</v>
      </c>
      <c r="V15" s="29"/>
      <c r="W15" s="28">
        <v>224</v>
      </c>
      <c r="X15" s="29">
        <v>127</v>
      </c>
      <c r="Y15" s="29">
        <v>97</v>
      </c>
      <c r="Z15" s="42"/>
      <c r="AA15" s="42"/>
      <c r="AB15" s="42"/>
    </row>
    <row r="16" spans="1:28" x14ac:dyDescent="0.25">
      <c r="A16" s="27" t="s">
        <v>86</v>
      </c>
      <c r="B16" s="36">
        <f t="shared" si="1"/>
        <v>391</v>
      </c>
      <c r="C16" s="36">
        <v>2</v>
      </c>
      <c r="D16" s="36">
        <v>2</v>
      </c>
      <c r="E16" s="36">
        <v>0</v>
      </c>
      <c r="F16" s="36"/>
      <c r="G16" s="28">
        <v>36</v>
      </c>
      <c r="H16" s="29">
        <v>22</v>
      </c>
      <c r="I16" s="29">
        <v>14</v>
      </c>
      <c r="J16" s="29"/>
      <c r="K16" s="28">
        <v>93</v>
      </c>
      <c r="L16" s="29">
        <v>46</v>
      </c>
      <c r="M16" s="29">
        <v>47</v>
      </c>
      <c r="N16" s="29"/>
      <c r="O16" s="28">
        <v>81</v>
      </c>
      <c r="P16" s="29">
        <v>41</v>
      </c>
      <c r="Q16" s="29">
        <v>40</v>
      </c>
      <c r="R16" s="29"/>
      <c r="S16" s="28">
        <v>123</v>
      </c>
      <c r="T16" s="29">
        <v>68</v>
      </c>
      <c r="U16" s="29">
        <v>55</v>
      </c>
      <c r="V16" s="29"/>
      <c r="W16" s="28">
        <v>56</v>
      </c>
      <c r="X16" s="29">
        <v>31</v>
      </c>
      <c r="Y16" s="29">
        <v>25</v>
      </c>
      <c r="Z16" s="42"/>
      <c r="AA16" s="42"/>
      <c r="AB16" s="42"/>
    </row>
    <row r="17" spans="1:28" x14ac:dyDescent="0.25">
      <c r="A17" s="27" t="s">
        <v>45</v>
      </c>
      <c r="B17" s="36">
        <f t="shared" si="1"/>
        <v>103</v>
      </c>
      <c r="C17" s="36">
        <v>0</v>
      </c>
      <c r="D17" s="36">
        <v>0</v>
      </c>
      <c r="E17" s="36">
        <v>0</v>
      </c>
      <c r="F17" s="36"/>
      <c r="G17" s="28">
        <v>2</v>
      </c>
      <c r="H17" s="29">
        <v>0</v>
      </c>
      <c r="I17" s="29">
        <v>2</v>
      </c>
      <c r="J17" s="29"/>
      <c r="K17" s="28">
        <v>8</v>
      </c>
      <c r="L17" s="29">
        <v>2</v>
      </c>
      <c r="M17" s="29">
        <v>6</v>
      </c>
      <c r="N17" s="29"/>
      <c r="O17" s="28">
        <v>17</v>
      </c>
      <c r="P17" s="29">
        <v>8</v>
      </c>
      <c r="Q17" s="29">
        <v>9</v>
      </c>
      <c r="R17" s="29"/>
      <c r="S17" s="28">
        <v>47</v>
      </c>
      <c r="T17" s="29">
        <v>29</v>
      </c>
      <c r="U17" s="29">
        <v>18</v>
      </c>
      <c r="V17" s="29"/>
      <c r="W17" s="28">
        <v>29</v>
      </c>
      <c r="X17" s="29">
        <v>18</v>
      </c>
      <c r="Y17" s="29">
        <v>11</v>
      </c>
      <c r="Z17" s="42"/>
      <c r="AA17" s="42"/>
      <c r="AB17" s="42"/>
    </row>
    <row r="18" spans="1:28" x14ac:dyDescent="0.25">
      <c r="A18" s="27" t="s">
        <v>38</v>
      </c>
      <c r="B18" s="36">
        <f t="shared" si="1"/>
        <v>926</v>
      </c>
      <c r="C18" s="36">
        <v>57</v>
      </c>
      <c r="D18" s="36">
        <v>32</v>
      </c>
      <c r="E18" s="36">
        <v>25</v>
      </c>
      <c r="F18" s="36"/>
      <c r="G18" s="28">
        <v>219</v>
      </c>
      <c r="H18" s="29">
        <v>109</v>
      </c>
      <c r="I18" s="29">
        <v>110</v>
      </c>
      <c r="J18" s="29"/>
      <c r="K18" s="28">
        <v>240</v>
      </c>
      <c r="L18" s="29">
        <v>118</v>
      </c>
      <c r="M18" s="29">
        <v>122</v>
      </c>
      <c r="N18" s="29"/>
      <c r="O18" s="28">
        <v>162</v>
      </c>
      <c r="P18" s="29">
        <v>89</v>
      </c>
      <c r="Q18" s="29">
        <v>73</v>
      </c>
      <c r="R18" s="29"/>
      <c r="S18" s="28">
        <v>181</v>
      </c>
      <c r="T18" s="29">
        <v>100</v>
      </c>
      <c r="U18" s="29">
        <v>81</v>
      </c>
      <c r="V18" s="29"/>
      <c r="W18" s="28">
        <v>67</v>
      </c>
      <c r="X18" s="29">
        <v>35</v>
      </c>
      <c r="Y18" s="29">
        <v>32</v>
      </c>
      <c r="Z18" s="42"/>
      <c r="AA18" s="42"/>
      <c r="AB18" s="42"/>
    </row>
    <row r="19" spans="1:28" x14ac:dyDescent="0.25">
      <c r="A19" s="27" t="s">
        <v>47</v>
      </c>
      <c r="B19" s="36">
        <f t="shared" si="1"/>
        <v>10467</v>
      </c>
      <c r="C19" s="36">
        <v>93</v>
      </c>
      <c r="D19" s="36">
        <v>47</v>
      </c>
      <c r="E19" s="36">
        <v>46</v>
      </c>
      <c r="F19" s="36"/>
      <c r="G19" s="28">
        <v>1062</v>
      </c>
      <c r="H19" s="29">
        <v>574</v>
      </c>
      <c r="I19" s="29">
        <v>488</v>
      </c>
      <c r="J19" s="29"/>
      <c r="K19" s="28">
        <v>1840</v>
      </c>
      <c r="L19" s="29">
        <v>878</v>
      </c>
      <c r="M19" s="29">
        <v>962</v>
      </c>
      <c r="N19" s="29"/>
      <c r="O19" s="28">
        <v>1480</v>
      </c>
      <c r="P19" s="29">
        <v>731</v>
      </c>
      <c r="Q19" s="29">
        <v>749</v>
      </c>
      <c r="R19" s="29"/>
      <c r="S19" s="28">
        <v>2787</v>
      </c>
      <c r="T19" s="29">
        <v>1559</v>
      </c>
      <c r="U19" s="29">
        <v>1228</v>
      </c>
      <c r="V19" s="29"/>
      <c r="W19" s="28">
        <v>3205</v>
      </c>
      <c r="X19" s="29">
        <v>1869</v>
      </c>
      <c r="Y19" s="29">
        <v>1336</v>
      </c>
      <c r="Z19" s="42"/>
      <c r="AA19" s="42"/>
      <c r="AB19" s="42"/>
    </row>
    <row r="20" spans="1:28" x14ac:dyDescent="0.25">
      <c r="A20" s="27" t="s">
        <v>37</v>
      </c>
      <c r="B20" s="36">
        <f t="shared" si="1"/>
        <v>795499</v>
      </c>
      <c r="C20" s="36">
        <v>10235</v>
      </c>
      <c r="D20" s="36">
        <v>5245</v>
      </c>
      <c r="E20" s="36">
        <v>4990</v>
      </c>
      <c r="F20" s="36"/>
      <c r="G20" s="28">
        <v>79483</v>
      </c>
      <c r="H20" s="29">
        <v>40658</v>
      </c>
      <c r="I20" s="29">
        <v>38825</v>
      </c>
      <c r="J20" s="29"/>
      <c r="K20" s="28">
        <v>119840</v>
      </c>
      <c r="L20" s="29">
        <v>62115</v>
      </c>
      <c r="M20" s="29">
        <v>57725</v>
      </c>
      <c r="N20" s="29"/>
      <c r="O20" s="28">
        <v>135136</v>
      </c>
      <c r="P20" s="29">
        <v>69771</v>
      </c>
      <c r="Q20" s="29">
        <v>65365</v>
      </c>
      <c r="R20" s="29"/>
      <c r="S20" s="28">
        <v>249949</v>
      </c>
      <c r="T20" s="29">
        <v>127466</v>
      </c>
      <c r="U20" s="29">
        <v>122483</v>
      </c>
      <c r="V20" s="29"/>
      <c r="W20" s="28">
        <v>200856</v>
      </c>
      <c r="X20" s="29">
        <v>105062</v>
      </c>
      <c r="Y20" s="29">
        <v>95794</v>
      </c>
      <c r="Z20" s="42"/>
      <c r="AA20" s="42"/>
      <c r="AB20" s="42"/>
    </row>
    <row r="21" spans="1:28" x14ac:dyDescent="0.25">
      <c r="A21" s="27" t="s">
        <v>87</v>
      </c>
      <c r="B21" s="36">
        <f t="shared" si="1"/>
        <v>9625</v>
      </c>
      <c r="C21" s="36">
        <v>301</v>
      </c>
      <c r="D21" s="36">
        <v>136</v>
      </c>
      <c r="E21" s="36">
        <v>165</v>
      </c>
      <c r="F21" s="36"/>
      <c r="G21" s="28">
        <v>2315</v>
      </c>
      <c r="H21" s="29">
        <v>1176</v>
      </c>
      <c r="I21" s="29">
        <v>1139</v>
      </c>
      <c r="J21" s="29"/>
      <c r="K21" s="28">
        <v>2648</v>
      </c>
      <c r="L21" s="29">
        <v>1281</v>
      </c>
      <c r="M21" s="29">
        <v>1367</v>
      </c>
      <c r="N21" s="29"/>
      <c r="O21" s="28">
        <v>1569</v>
      </c>
      <c r="P21" s="29">
        <v>734</v>
      </c>
      <c r="Q21" s="29">
        <v>835</v>
      </c>
      <c r="R21" s="29"/>
      <c r="S21" s="28">
        <v>1861</v>
      </c>
      <c r="T21" s="29">
        <v>923</v>
      </c>
      <c r="U21" s="29">
        <v>938</v>
      </c>
      <c r="V21" s="29"/>
      <c r="W21" s="28">
        <v>931</v>
      </c>
      <c r="X21" s="29">
        <v>502</v>
      </c>
      <c r="Y21" s="29">
        <v>429</v>
      </c>
      <c r="Z21" s="42"/>
      <c r="AA21" s="42"/>
      <c r="AB21" s="42"/>
    </row>
    <row r="22" spans="1:28" x14ac:dyDescent="0.25">
      <c r="A22" s="27" t="s">
        <v>88</v>
      </c>
      <c r="B22" s="36">
        <f t="shared" si="1"/>
        <v>1279</v>
      </c>
      <c r="C22" s="36">
        <v>31</v>
      </c>
      <c r="D22" s="36">
        <v>17</v>
      </c>
      <c r="E22" s="36">
        <v>14</v>
      </c>
      <c r="F22" s="36"/>
      <c r="G22" s="28">
        <v>287</v>
      </c>
      <c r="H22" s="29">
        <v>142</v>
      </c>
      <c r="I22" s="29">
        <v>145</v>
      </c>
      <c r="J22" s="29"/>
      <c r="K22" s="28">
        <v>429</v>
      </c>
      <c r="L22" s="29">
        <v>221</v>
      </c>
      <c r="M22" s="29">
        <v>208</v>
      </c>
      <c r="N22" s="29"/>
      <c r="O22" s="28">
        <v>193</v>
      </c>
      <c r="P22" s="29">
        <v>94</v>
      </c>
      <c r="Q22" s="29">
        <v>99</v>
      </c>
      <c r="R22" s="29"/>
      <c r="S22" s="28">
        <v>241</v>
      </c>
      <c r="T22" s="29">
        <v>129</v>
      </c>
      <c r="U22" s="29">
        <v>112</v>
      </c>
      <c r="V22" s="29"/>
      <c r="W22" s="28">
        <v>98</v>
      </c>
      <c r="X22" s="29">
        <v>48</v>
      </c>
      <c r="Y22" s="29">
        <v>50</v>
      </c>
      <c r="Z22" s="42"/>
      <c r="AA22" s="42"/>
      <c r="AB22" s="42"/>
    </row>
    <row r="23" spans="1:28" x14ac:dyDescent="0.25">
      <c r="A23" s="27" t="s">
        <v>89</v>
      </c>
      <c r="B23" s="36">
        <f t="shared" si="1"/>
        <v>106</v>
      </c>
      <c r="C23" s="36">
        <v>0</v>
      </c>
      <c r="D23" s="36">
        <v>0</v>
      </c>
      <c r="E23" s="36">
        <v>0</v>
      </c>
      <c r="F23" s="36"/>
      <c r="G23" s="28">
        <v>0</v>
      </c>
      <c r="H23" s="29">
        <v>0</v>
      </c>
      <c r="I23" s="29">
        <v>0</v>
      </c>
      <c r="J23" s="29"/>
      <c r="K23" s="28">
        <v>8</v>
      </c>
      <c r="L23" s="29">
        <v>7</v>
      </c>
      <c r="M23" s="29">
        <v>1</v>
      </c>
      <c r="N23" s="29"/>
      <c r="O23" s="28">
        <v>5</v>
      </c>
      <c r="P23" s="29">
        <v>2</v>
      </c>
      <c r="Q23" s="29">
        <v>3</v>
      </c>
      <c r="R23" s="29"/>
      <c r="S23" s="28">
        <v>30</v>
      </c>
      <c r="T23" s="29">
        <v>21</v>
      </c>
      <c r="U23" s="29">
        <v>9</v>
      </c>
      <c r="V23" s="29"/>
      <c r="W23" s="28">
        <v>63</v>
      </c>
      <c r="X23" s="29">
        <v>43</v>
      </c>
      <c r="Y23" s="29">
        <v>20</v>
      </c>
      <c r="Z23" s="42"/>
      <c r="AA23" s="42"/>
      <c r="AB23" s="42"/>
    </row>
    <row r="24" spans="1:28" x14ac:dyDescent="0.25">
      <c r="A24" s="27" t="s">
        <v>46</v>
      </c>
      <c r="B24" s="36">
        <f t="shared" si="1"/>
        <v>53</v>
      </c>
      <c r="C24" s="36">
        <v>0</v>
      </c>
      <c r="D24" s="36">
        <v>0</v>
      </c>
      <c r="E24" s="36">
        <v>0</v>
      </c>
      <c r="F24" s="36"/>
      <c r="G24" s="28">
        <v>0</v>
      </c>
      <c r="H24" s="29">
        <v>0</v>
      </c>
      <c r="I24" s="29">
        <v>0</v>
      </c>
      <c r="J24" s="29"/>
      <c r="K24" s="28">
        <v>4</v>
      </c>
      <c r="L24" s="29">
        <v>4</v>
      </c>
      <c r="M24" s="29">
        <v>0</v>
      </c>
      <c r="N24" s="29"/>
      <c r="O24" s="28">
        <v>4</v>
      </c>
      <c r="P24" s="29">
        <v>2</v>
      </c>
      <c r="Q24" s="29">
        <v>2</v>
      </c>
      <c r="R24" s="29"/>
      <c r="S24" s="28">
        <v>12</v>
      </c>
      <c r="T24" s="29">
        <v>9</v>
      </c>
      <c r="U24" s="29">
        <v>3</v>
      </c>
      <c r="V24" s="29"/>
      <c r="W24" s="28">
        <v>33</v>
      </c>
      <c r="X24" s="29">
        <v>22</v>
      </c>
      <c r="Y24" s="29">
        <v>11</v>
      </c>
      <c r="Z24" s="42"/>
      <c r="AA24" s="42"/>
      <c r="AB24" s="42"/>
    </row>
    <row r="25" spans="1:28" x14ac:dyDescent="0.25">
      <c r="A25" s="27" t="s">
        <v>44</v>
      </c>
      <c r="B25" s="36">
        <f t="shared" si="1"/>
        <v>54201</v>
      </c>
      <c r="C25" s="36">
        <v>2468</v>
      </c>
      <c r="D25" s="36">
        <v>1243</v>
      </c>
      <c r="E25" s="36">
        <v>1225</v>
      </c>
      <c r="F25" s="36"/>
      <c r="G25" s="28">
        <v>13899</v>
      </c>
      <c r="H25" s="29">
        <v>7009</v>
      </c>
      <c r="I25" s="29">
        <v>6890</v>
      </c>
      <c r="J25" s="29"/>
      <c r="K25" s="28">
        <v>12991</v>
      </c>
      <c r="L25" s="29">
        <v>6315</v>
      </c>
      <c r="M25" s="29">
        <v>6676</v>
      </c>
      <c r="N25" s="29"/>
      <c r="O25" s="28">
        <v>8667</v>
      </c>
      <c r="P25" s="29">
        <v>4147</v>
      </c>
      <c r="Q25" s="29">
        <v>4520</v>
      </c>
      <c r="R25" s="29"/>
      <c r="S25" s="28">
        <v>10331</v>
      </c>
      <c r="T25" s="29">
        <v>5180</v>
      </c>
      <c r="U25" s="29">
        <v>5151</v>
      </c>
      <c r="V25" s="29"/>
      <c r="W25" s="28">
        <v>5845</v>
      </c>
      <c r="X25" s="29">
        <v>3044</v>
      </c>
      <c r="Y25" s="29">
        <v>2801</v>
      </c>
      <c r="Z25" s="42"/>
      <c r="AA25" s="42"/>
      <c r="AB25" s="42"/>
    </row>
    <row r="26" spans="1:28" x14ac:dyDescent="0.25">
      <c r="A26" s="27" t="s">
        <v>40</v>
      </c>
      <c r="B26" s="36">
        <f t="shared" si="1"/>
        <v>474298</v>
      </c>
      <c r="C26" s="36">
        <v>28442</v>
      </c>
      <c r="D26" s="36">
        <v>14321</v>
      </c>
      <c r="E26" s="36">
        <v>14121</v>
      </c>
      <c r="F26" s="36"/>
      <c r="G26" s="28">
        <v>143398</v>
      </c>
      <c r="H26" s="29">
        <v>72358</v>
      </c>
      <c r="I26" s="29">
        <v>71040</v>
      </c>
      <c r="J26" s="29"/>
      <c r="K26" s="28">
        <v>109438</v>
      </c>
      <c r="L26" s="29">
        <v>53631</v>
      </c>
      <c r="M26" s="29">
        <v>55807</v>
      </c>
      <c r="N26" s="29"/>
      <c r="O26" s="28">
        <v>70937</v>
      </c>
      <c r="P26" s="29">
        <v>34119</v>
      </c>
      <c r="Q26" s="29">
        <v>36818</v>
      </c>
      <c r="R26" s="29"/>
      <c r="S26" s="28">
        <v>83949</v>
      </c>
      <c r="T26" s="29">
        <v>41633</v>
      </c>
      <c r="U26" s="29">
        <v>42316</v>
      </c>
      <c r="V26" s="29"/>
      <c r="W26" s="28">
        <v>38134</v>
      </c>
      <c r="X26" s="29">
        <v>19723</v>
      </c>
      <c r="Y26" s="29">
        <v>18411</v>
      </c>
      <c r="Z26" s="42"/>
      <c r="AA26" s="42"/>
      <c r="AB26" s="42"/>
    </row>
    <row r="27" spans="1:28" ht="15.75" thickBot="1" x14ac:dyDescent="0.3">
      <c r="A27" s="30" t="s">
        <v>41</v>
      </c>
      <c r="B27" s="25">
        <f t="shared" si="1"/>
        <v>429168</v>
      </c>
      <c r="C27" s="25">
        <v>24464</v>
      </c>
      <c r="D27" s="25">
        <v>12154</v>
      </c>
      <c r="E27" s="25">
        <v>12310</v>
      </c>
      <c r="F27" s="25"/>
      <c r="G27" s="31">
        <v>125079</v>
      </c>
      <c r="H27" s="32">
        <v>62646</v>
      </c>
      <c r="I27" s="32">
        <v>62433</v>
      </c>
      <c r="J27" s="32"/>
      <c r="K27" s="31">
        <v>101563</v>
      </c>
      <c r="L27" s="32">
        <v>49036</v>
      </c>
      <c r="M27" s="32">
        <v>52527</v>
      </c>
      <c r="N27" s="32"/>
      <c r="O27" s="31">
        <v>65544</v>
      </c>
      <c r="P27" s="32">
        <v>31830</v>
      </c>
      <c r="Q27" s="32">
        <v>33714</v>
      </c>
      <c r="R27" s="32"/>
      <c r="S27" s="31">
        <v>75088</v>
      </c>
      <c r="T27" s="32">
        <v>36538</v>
      </c>
      <c r="U27" s="32">
        <v>38550</v>
      </c>
      <c r="V27" s="32"/>
      <c r="W27" s="31">
        <v>37430</v>
      </c>
      <c r="X27" s="32">
        <v>18457</v>
      </c>
      <c r="Y27" s="32">
        <v>18973</v>
      </c>
      <c r="Z27" s="42"/>
      <c r="AA27" s="42"/>
      <c r="AB27" s="42"/>
    </row>
    <row r="28" spans="1:28" s="214" customFormat="1" ht="18" customHeight="1" x14ac:dyDescent="0.25">
      <c r="A28" s="216" t="s">
        <v>108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110"/>
      <c r="V28" s="110"/>
      <c r="W28" s="110"/>
      <c r="X28" s="110"/>
      <c r="Y28" s="110"/>
      <c r="Z28" s="110"/>
      <c r="AA28" s="110"/>
      <c r="AB28" s="110"/>
    </row>
    <row r="29" spans="1:28" ht="15" hidden="1" customHeight="1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42"/>
      <c r="V29" s="42"/>
      <c r="W29" s="42"/>
      <c r="X29" s="42"/>
      <c r="Y29" s="42"/>
      <c r="Z29" s="42"/>
      <c r="AA29" s="42"/>
      <c r="AB29" s="42"/>
    </row>
    <row r="30" spans="1:28" customFormat="1" x14ac:dyDescent="0.25">
      <c r="A30" s="215" t="s">
        <v>110</v>
      </c>
      <c r="B30" s="215"/>
      <c r="C30" s="215"/>
      <c r="D30" s="215"/>
      <c r="E30" s="215"/>
      <c r="F30" s="215"/>
      <c r="G30" s="215"/>
      <c r="H30" s="215"/>
      <c r="I30" s="215"/>
      <c r="J30" s="42"/>
      <c r="K30" s="4"/>
      <c r="L30" s="4"/>
      <c r="N30" s="3"/>
    </row>
  </sheetData>
  <mergeCells count="8">
    <mergeCell ref="W4:Y4"/>
    <mergeCell ref="A4:A5"/>
    <mergeCell ref="B4:B5"/>
    <mergeCell ref="G4:I4"/>
    <mergeCell ref="K4:M4"/>
    <mergeCell ref="O4:Q4"/>
    <mergeCell ref="S4:U4"/>
    <mergeCell ref="C4:E4"/>
  </mergeCells>
  <phoneticPr fontId="26" type="noConversion"/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A4" sqref="A4"/>
    </sheetView>
  </sheetViews>
  <sheetFormatPr baseColWidth="10" defaultRowHeight="15" x14ac:dyDescent="0.25"/>
  <cols>
    <col min="1" max="1" width="26.28515625" style="9" customWidth="1"/>
    <col min="2" max="2" width="12" style="9" customWidth="1"/>
    <col min="3" max="3" width="10.7109375" style="9" customWidth="1"/>
    <col min="4" max="4" width="14" style="9" customWidth="1"/>
    <col min="5" max="5" width="1.7109375" style="9" customWidth="1"/>
    <col min="6" max="6" width="11.85546875" style="9" bestFit="1" customWidth="1"/>
    <col min="7" max="13" width="10.85546875" style="9" customWidth="1"/>
    <col min="14" max="16384" width="11.42578125" style="3"/>
  </cols>
  <sheetData>
    <row r="1" spans="1:15" s="19" customFormat="1" ht="15" customHeight="1" x14ac:dyDescent="0.25">
      <c r="A1" s="41" t="s">
        <v>93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19" customFormat="1" ht="15" customHeight="1" x14ac:dyDescent="0.25">
      <c r="A2" s="41" t="s">
        <v>0</v>
      </c>
      <c r="B2" s="111"/>
      <c r="C2" s="111"/>
      <c r="D2" s="111"/>
      <c r="E2" s="111"/>
      <c r="F2" s="111"/>
      <c r="G2" s="111"/>
      <c r="H2" s="42"/>
      <c r="I2" s="42"/>
      <c r="J2" s="42"/>
      <c r="K2" s="42"/>
      <c r="L2" s="42"/>
      <c r="M2" s="42"/>
      <c r="N2" s="42"/>
      <c r="O2" s="42"/>
    </row>
    <row r="3" spans="1:15" ht="12.75" customHeight="1" x14ac:dyDescent="0.25">
      <c r="A3" s="213">
        <v>2010</v>
      </c>
      <c r="N3" s="9"/>
      <c r="O3" s="9"/>
    </row>
    <row r="4" spans="1:15" ht="17.25" customHeight="1" thickBot="1" x14ac:dyDescent="0.3">
      <c r="A4" s="219"/>
      <c r="B4" s="217"/>
      <c r="C4" s="217"/>
      <c r="D4" s="217"/>
      <c r="E4" s="217"/>
      <c r="F4" s="217"/>
      <c r="G4" s="217"/>
      <c r="N4" s="9"/>
      <c r="O4" s="9"/>
    </row>
    <row r="5" spans="1:15" s="19" customFormat="1" ht="15" customHeight="1" x14ac:dyDescent="0.25">
      <c r="A5" s="187" t="s">
        <v>31</v>
      </c>
      <c r="B5" s="190" t="s">
        <v>26</v>
      </c>
      <c r="C5" s="193" t="s">
        <v>27</v>
      </c>
      <c r="D5" s="193"/>
      <c r="E5" s="193"/>
      <c r="F5" s="193"/>
      <c r="G5" s="193"/>
      <c r="H5" s="42"/>
      <c r="I5" s="42"/>
      <c r="J5" s="42"/>
      <c r="K5" s="42"/>
      <c r="L5" s="42"/>
      <c r="M5" s="42"/>
      <c r="N5" s="42"/>
      <c r="O5" s="42"/>
    </row>
    <row r="6" spans="1:15" s="19" customFormat="1" ht="15" customHeight="1" x14ac:dyDescent="0.25">
      <c r="A6" s="188"/>
      <c r="B6" s="191"/>
      <c r="C6" s="194" t="s">
        <v>28</v>
      </c>
      <c r="D6" s="194"/>
      <c r="E6" s="17"/>
      <c r="F6" s="195" t="s">
        <v>29</v>
      </c>
      <c r="G6" s="195"/>
      <c r="H6" s="42"/>
      <c r="I6" s="42"/>
      <c r="J6" s="42"/>
      <c r="K6" s="42"/>
      <c r="L6" s="42"/>
      <c r="M6" s="42"/>
      <c r="N6" s="42"/>
      <c r="O6" s="42"/>
    </row>
    <row r="7" spans="1:15" s="19" customFormat="1" ht="15" customHeight="1" thickBot="1" x14ac:dyDescent="0.3">
      <c r="A7" s="189"/>
      <c r="B7" s="192"/>
      <c r="C7" s="154" t="s">
        <v>35</v>
      </c>
      <c r="D7" s="86" t="s">
        <v>59</v>
      </c>
      <c r="E7" s="86"/>
      <c r="F7" s="154" t="s">
        <v>35</v>
      </c>
      <c r="G7" s="86" t="s">
        <v>59</v>
      </c>
      <c r="H7" s="42"/>
      <c r="I7" s="42"/>
      <c r="J7" s="42"/>
      <c r="K7" s="42"/>
      <c r="L7" s="42"/>
      <c r="M7" s="42"/>
      <c r="N7" s="42"/>
      <c r="O7" s="42"/>
    </row>
    <row r="8" spans="1:15" x14ac:dyDescent="0.25">
      <c r="A8" s="37" t="s">
        <v>35</v>
      </c>
      <c r="B8" s="38">
        <f>C8+F8</f>
        <v>2177862</v>
      </c>
      <c r="C8" s="39">
        <f>SUM(C11:C29)</f>
        <v>486018</v>
      </c>
      <c r="D8" s="40">
        <f>C8/B8*100</f>
        <v>22.316290012865828</v>
      </c>
      <c r="E8" s="41"/>
      <c r="F8" s="39">
        <f>SUM(F11:F29)</f>
        <v>1691844</v>
      </c>
      <c r="G8" s="40">
        <f>(F8/$B8)*100</f>
        <v>77.683709987134179</v>
      </c>
      <c r="H8" s="163"/>
      <c r="I8" s="8"/>
      <c r="J8" s="8"/>
    </row>
    <row r="9" spans="1:15" x14ac:dyDescent="0.25">
      <c r="A9" s="37"/>
      <c r="B9" s="38"/>
      <c r="C9" s="43"/>
      <c r="D9" s="44"/>
      <c r="E9" s="41"/>
      <c r="F9" s="43"/>
      <c r="G9" s="44"/>
      <c r="H9" s="42"/>
      <c r="I9" s="8"/>
      <c r="J9" s="8"/>
    </row>
    <row r="10" spans="1:15" x14ac:dyDescent="0.25">
      <c r="A10" s="238" t="s">
        <v>109</v>
      </c>
      <c r="B10" s="49" t="s">
        <v>63</v>
      </c>
      <c r="C10" s="49" t="s">
        <v>63</v>
      </c>
      <c r="D10" s="49" t="s">
        <v>63</v>
      </c>
      <c r="E10" s="49"/>
      <c r="F10" s="49" t="s">
        <v>63</v>
      </c>
      <c r="G10" s="49" t="s">
        <v>63</v>
      </c>
      <c r="H10" s="42"/>
      <c r="I10" s="8"/>
      <c r="J10" s="8"/>
    </row>
    <row r="11" spans="1:15" x14ac:dyDescent="0.25">
      <c r="A11" s="45" t="s">
        <v>48</v>
      </c>
      <c r="B11" s="48">
        <f t="shared" ref="B11:B29" si="0">C11+F11</f>
        <v>1992</v>
      </c>
      <c r="C11" s="49">
        <v>257</v>
      </c>
      <c r="D11" s="47">
        <f t="shared" ref="D11:D18" si="1">C11/B11*100</f>
        <v>12.901606425702811</v>
      </c>
      <c r="E11" s="50"/>
      <c r="F11" s="46">
        <v>1735</v>
      </c>
      <c r="G11" s="47">
        <f t="shared" ref="G11:G29" si="2">(F11/$B11)*100</f>
        <v>87.098393574297177</v>
      </c>
      <c r="H11" s="163"/>
      <c r="I11" s="8"/>
      <c r="J11" s="8"/>
    </row>
    <row r="12" spans="1:15" x14ac:dyDescent="0.25">
      <c r="A12" s="45" t="s">
        <v>85</v>
      </c>
      <c r="B12" s="24">
        <f t="shared" si="0"/>
        <v>220257</v>
      </c>
      <c r="C12" s="46">
        <v>53888</v>
      </c>
      <c r="D12" s="47">
        <f t="shared" si="1"/>
        <v>24.465964759349308</v>
      </c>
      <c r="E12" s="52"/>
      <c r="F12" s="46">
        <v>166369</v>
      </c>
      <c r="G12" s="47">
        <f t="shared" si="2"/>
        <v>75.534035240650695</v>
      </c>
      <c r="H12" s="163"/>
      <c r="I12" s="8"/>
      <c r="J12" s="8"/>
    </row>
    <row r="13" spans="1:15" x14ac:dyDescent="0.25">
      <c r="A13" s="45" t="s">
        <v>39</v>
      </c>
      <c r="B13" s="24">
        <f t="shared" si="0"/>
        <v>36322</v>
      </c>
      <c r="C13" s="46">
        <v>38</v>
      </c>
      <c r="D13" s="47">
        <f t="shared" si="1"/>
        <v>0.10461978965915975</v>
      </c>
      <c r="E13" s="53"/>
      <c r="F13" s="46">
        <v>36284</v>
      </c>
      <c r="G13" s="47">
        <f t="shared" si="2"/>
        <v>99.895380210340846</v>
      </c>
      <c r="H13" s="163"/>
      <c r="I13" s="8"/>
      <c r="J13" s="8"/>
    </row>
    <row r="14" spans="1:15" x14ac:dyDescent="0.25">
      <c r="A14" s="45" t="s">
        <v>43</v>
      </c>
      <c r="B14" s="24">
        <f t="shared" si="0"/>
        <v>2567</v>
      </c>
      <c r="C14" s="46">
        <v>118</v>
      </c>
      <c r="D14" s="47">
        <f t="shared" si="1"/>
        <v>4.5968056096610832</v>
      </c>
      <c r="E14" s="17"/>
      <c r="F14" s="46">
        <v>2449</v>
      </c>
      <c r="G14" s="47">
        <f t="shared" si="2"/>
        <v>95.403194390338925</v>
      </c>
      <c r="H14" s="163"/>
      <c r="I14" s="8"/>
      <c r="J14" s="8"/>
    </row>
    <row r="15" spans="1:15" x14ac:dyDescent="0.25">
      <c r="A15" s="45" t="s">
        <v>36</v>
      </c>
      <c r="B15" s="24">
        <f t="shared" si="0"/>
        <v>163893</v>
      </c>
      <c r="C15" s="46">
        <v>13615</v>
      </c>
      <c r="D15" s="47">
        <f t="shared" si="1"/>
        <v>8.3072492418834241</v>
      </c>
      <c r="E15" s="52"/>
      <c r="F15" s="46">
        <v>150278</v>
      </c>
      <c r="G15" s="47">
        <f t="shared" si="2"/>
        <v>91.692750758116574</v>
      </c>
      <c r="H15" s="163"/>
      <c r="I15" s="8"/>
      <c r="J15" s="8"/>
    </row>
    <row r="16" spans="1:15" x14ac:dyDescent="0.25">
      <c r="A16" s="45" t="s">
        <v>49</v>
      </c>
      <c r="B16" s="24">
        <f t="shared" si="0"/>
        <v>80</v>
      </c>
      <c r="C16" s="46">
        <v>3</v>
      </c>
      <c r="D16" s="47">
        <f t="shared" si="1"/>
        <v>3.75</v>
      </c>
      <c r="E16" s="17"/>
      <c r="F16" s="46">
        <v>77</v>
      </c>
      <c r="G16" s="47">
        <f t="shared" si="2"/>
        <v>96.25</v>
      </c>
      <c r="H16" s="163"/>
      <c r="I16" s="8"/>
      <c r="J16" s="8"/>
    </row>
    <row r="17" spans="1:14" x14ac:dyDescent="0.25">
      <c r="A17" s="45" t="s">
        <v>42</v>
      </c>
      <c r="B17" s="24">
        <f t="shared" si="0"/>
        <v>588</v>
      </c>
      <c r="C17" s="46">
        <v>28</v>
      </c>
      <c r="D17" s="47">
        <f t="shared" si="1"/>
        <v>4.7619047619047619</v>
      </c>
      <c r="E17" s="17"/>
      <c r="F17" s="46">
        <v>560</v>
      </c>
      <c r="G17" s="47">
        <f t="shared" si="2"/>
        <v>95.238095238095227</v>
      </c>
      <c r="H17" s="163"/>
      <c r="I17" s="8"/>
      <c r="J17" s="8"/>
    </row>
    <row r="18" spans="1:14" x14ac:dyDescent="0.25">
      <c r="A18" s="45" t="s">
        <v>86</v>
      </c>
      <c r="B18" s="24">
        <f t="shared" si="0"/>
        <v>376</v>
      </c>
      <c r="C18" s="49">
        <v>6</v>
      </c>
      <c r="D18" s="47">
        <f t="shared" si="1"/>
        <v>1.5957446808510638</v>
      </c>
      <c r="E18" s="17"/>
      <c r="F18" s="46">
        <v>370</v>
      </c>
      <c r="G18" s="47">
        <f t="shared" si="2"/>
        <v>98.40425531914893</v>
      </c>
      <c r="H18" s="163"/>
      <c r="I18" s="8"/>
      <c r="J18" s="8"/>
    </row>
    <row r="19" spans="1:14" x14ac:dyDescent="0.25">
      <c r="A19" s="45" t="s">
        <v>45</v>
      </c>
      <c r="B19" s="24">
        <f t="shared" si="0"/>
        <v>99</v>
      </c>
      <c r="C19" s="46">
        <v>0</v>
      </c>
      <c r="D19" s="49" t="s">
        <v>63</v>
      </c>
      <c r="E19" s="17"/>
      <c r="F19" s="46">
        <v>99</v>
      </c>
      <c r="G19" s="51">
        <f t="shared" si="2"/>
        <v>100</v>
      </c>
      <c r="H19" s="163"/>
      <c r="I19" s="8"/>
      <c r="J19" s="8"/>
    </row>
    <row r="20" spans="1:14" x14ac:dyDescent="0.25">
      <c r="A20" s="45" t="s">
        <v>38</v>
      </c>
      <c r="B20" s="24">
        <f t="shared" si="0"/>
        <v>924</v>
      </c>
      <c r="C20" s="46">
        <v>56</v>
      </c>
      <c r="D20" s="47">
        <f>C20/B20*100</f>
        <v>6.0606060606060606</v>
      </c>
      <c r="E20" s="52"/>
      <c r="F20" s="46">
        <v>868</v>
      </c>
      <c r="G20" s="47">
        <f t="shared" si="2"/>
        <v>93.939393939393938</v>
      </c>
      <c r="H20" s="163"/>
      <c r="I20" s="8"/>
      <c r="J20" s="8"/>
    </row>
    <row r="21" spans="1:14" x14ac:dyDescent="0.25">
      <c r="A21" s="45" t="s">
        <v>47</v>
      </c>
      <c r="B21" s="24">
        <f t="shared" si="0"/>
        <v>10081</v>
      </c>
      <c r="C21" s="46">
        <v>42</v>
      </c>
      <c r="D21" s="47">
        <f>C21/B21*100</f>
        <v>0.41662533478821545</v>
      </c>
      <c r="E21" s="17"/>
      <c r="F21" s="46">
        <v>10039</v>
      </c>
      <c r="G21" s="47">
        <f t="shared" si="2"/>
        <v>99.583374665211792</v>
      </c>
      <c r="H21" s="163"/>
      <c r="I21" s="8"/>
      <c r="J21" s="8"/>
    </row>
    <row r="22" spans="1:14" x14ac:dyDescent="0.25">
      <c r="A22" s="45" t="s">
        <v>37</v>
      </c>
      <c r="B22" s="24">
        <f t="shared" si="0"/>
        <v>782052</v>
      </c>
      <c r="C22" s="46">
        <v>54614</v>
      </c>
      <c r="D22" s="47">
        <f>C22/B22*100</f>
        <v>6.9834230971853541</v>
      </c>
      <c r="E22" s="52"/>
      <c r="F22" s="46">
        <v>727438</v>
      </c>
      <c r="G22" s="47">
        <f t="shared" si="2"/>
        <v>93.016576902814649</v>
      </c>
      <c r="H22" s="163"/>
      <c r="I22" s="8"/>
      <c r="J22" s="8"/>
    </row>
    <row r="23" spans="1:14" x14ac:dyDescent="0.25">
      <c r="A23" s="45" t="s">
        <v>87</v>
      </c>
      <c r="B23" s="24">
        <f t="shared" si="0"/>
        <v>9413</v>
      </c>
      <c r="C23" s="46">
        <v>383</v>
      </c>
      <c r="D23" s="47">
        <f>C23/B23*100</f>
        <v>4.0688409646233925</v>
      </c>
      <c r="E23" s="17"/>
      <c r="F23" s="46">
        <v>9030</v>
      </c>
      <c r="G23" s="47">
        <f t="shared" si="2"/>
        <v>95.931159035376609</v>
      </c>
      <c r="H23" s="163"/>
      <c r="I23" s="8"/>
      <c r="J23" s="8"/>
    </row>
    <row r="24" spans="1:14" x14ac:dyDescent="0.25">
      <c r="A24" s="45" t="s">
        <v>88</v>
      </c>
      <c r="B24" s="24">
        <f t="shared" si="0"/>
        <v>1246</v>
      </c>
      <c r="C24" s="49">
        <v>21</v>
      </c>
      <c r="D24" s="47">
        <f t="shared" ref="D24" si="3">C24/B24*100</f>
        <v>1.6853932584269662</v>
      </c>
      <c r="E24" s="17"/>
      <c r="F24" s="46">
        <v>1225</v>
      </c>
      <c r="G24" s="47">
        <f t="shared" si="2"/>
        <v>98.31460674157303</v>
      </c>
      <c r="H24" s="163"/>
      <c r="I24" s="8"/>
      <c r="J24" s="8"/>
    </row>
    <row r="25" spans="1:14" x14ac:dyDescent="0.25">
      <c r="A25" s="45" t="s">
        <v>89</v>
      </c>
      <c r="B25" s="24">
        <f t="shared" si="0"/>
        <v>85</v>
      </c>
      <c r="C25" s="46">
        <v>0</v>
      </c>
      <c r="D25" s="49" t="s">
        <v>63</v>
      </c>
      <c r="E25" s="17"/>
      <c r="F25" s="46">
        <v>85</v>
      </c>
      <c r="G25" s="51">
        <f t="shared" si="2"/>
        <v>100</v>
      </c>
      <c r="H25" s="163"/>
      <c r="I25" s="8"/>
      <c r="J25" s="8"/>
    </row>
    <row r="26" spans="1:14" x14ac:dyDescent="0.25">
      <c r="A26" s="45" t="s">
        <v>46</v>
      </c>
      <c r="B26" s="24">
        <f t="shared" si="0"/>
        <v>52</v>
      </c>
      <c r="C26" s="49">
        <v>0</v>
      </c>
      <c r="D26" s="49" t="s">
        <v>63</v>
      </c>
      <c r="E26" s="17"/>
      <c r="F26" s="46">
        <v>52</v>
      </c>
      <c r="G26" s="51">
        <f t="shared" si="2"/>
        <v>100</v>
      </c>
      <c r="H26" s="163"/>
      <c r="I26" s="8"/>
      <c r="J26" s="8"/>
    </row>
    <row r="27" spans="1:14" x14ac:dyDescent="0.25">
      <c r="A27" s="45" t="s">
        <v>44</v>
      </c>
      <c r="B27" s="24">
        <f t="shared" si="0"/>
        <v>53626</v>
      </c>
      <c r="C27" s="46">
        <v>12129</v>
      </c>
      <c r="D27" s="47">
        <f>C27/B27*100</f>
        <v>22.617760041770783</v>
      </c>
      <c r="E27" s="54"/>
      <c r="F27" s="46">
        <v>41497</v>
      </c>
      <c r="G27" s="47">
        <f t="shared" si="2"/>
        <v>77.382239958229221</v>
      </c>
      <c r="H27" s="163"/>
      <c r="I27" s="8"/>
      <c r="J27" s="8"/>
    </row>
    <row r="28" spans="1:14" x14ac:dyDescent="0.25">
      <c r="A28" s="45" t="s">
        <v>40</v>
      </c>
      <c r="B28" s="24">
        <f t="shared" si="0"/>
        <v>470106</v>
      </c>
      <c r="C28" s="46">
        <v>185484</v>
      </c>
      <c r="D28" s="47">
        <f>C28/B28*100</f>
        <v>39.455782312925166</v>
      </c>
      <c r="E28" s="17"/>
      <c r="F28" s="46">
        <v>284622</v>
      </c>
      <c r="G28" s="47">
        <f t="shared" si="2"/>
        <v>60.544217687074834</v>
      </c>
      <c r="H28" s="163"/>
      <c r="I28" s="8"/>
      <c r="J28" s="8"/>
    </row>
    <row r="29" spans="1:14" ht="15.75" thickBot="1" x14ac:dyDescent="0.3">
      <c r="A29" s="55" t="s">
        <v>41</v>
      </c>
      <c r="B29" s="56">
        <f t="shared" si="0"/>
        <v>424103</v>
      </c>
      <c r="C29" s="57">
        <v>165336</v>
      </c>
      <c r="D29" s="59">
        <f>C29/B29*100</f>
        <v>38.984869241670069</v>
      </c>
      <c r="E29" s="58"/>
      <c r="F29" s="57">
        <v>258767</v>
      </c>
      <c r="G29" s="59">
        <f t="shared" si="2"/>
        <v>61.015130758329938</v>
      </c>
      <c r="H29" s="163"/>
      <c r="I29" s="8"/>
      <c r="J29" s="8"/>
    </row>
    <row r="30" spans="1:14" x14ac:dyDescent="0.25">
      <c r="A30" s="216" t="s">
        <v>108</v>
      </c>
      <c r="B30" s="210"/>
      <c r="C30" s="210"/>
      <c r="D30" s="210"/>
      <c r="E30" s="210"/>
      <c r="F30" s="210"/>
      <c r="G30" s="210"/>
      <c r="H30" s="42"/>
      <c r="I30" s="8"/>
      <c r="J30" s="8"/>
    </row>
    <row r="31" spans="1:14" customFormat="1" x14ac:dyDescent="0.25">
      <c r="A31" s="215" t="s">
        <v>110</v>
      </c>
      <c r="B31" s="215"/>
      <c r="C31" s="215"/>
      <c r="D31" s="215"/>
      <c r="E31" s="215"/>
      <c r="F31" s="215"/>
      <c r="G31" s="215"/>
      <c r="H31" s="215"/>
      <c r="I31" s="215"/>
      <c r="J31" s="42"/>
      <c r="K31" s="4"/>
      <c r="L31" s="4"/>
      <c r="N31" s="3"/>
    </row>
    <row r="32" spans="1:14" x14ac:dyDescent="0.25">
      <c r="A32" s="60" t="s">
        <v>94</v>
      </c>
      <c r="B32" s="110"/>
      <c r="C32" s="110"/>
      <c r="D32" s="110"/>
      <c r="E32" s="110"/>
      <c r="F32" s="110"/>
      <c r="G32" s="110"/>
      <c r="H32" s="42"/>
      <c r="I32" s="8"/>
      <c r="J32" s="8"/>
    </row>
    <row r="33" spans="2:8" x14ac:dyDescent="0.25">
      <c r="B33" s="42"/>
      <c r="C33" s="42"/>
      <c r="D33" s="42"/>
      <c r="E33" s="42"/>
      <c r="F33" s="218"/>
      <c r="G33" s="218"/>
      <c r="H33" s="42"/>
    </row>
  </sheetData>
  <mergeCells count="5">
    <mergeCell ref="A5:A7"/>
    <mergeCell ref="B5:B7"/>
    <mergeCell ref="C5:G5"/>
    <mergeCell ref="C6:D6"/>
    <mergeCell ref="F6:G6"/>
  </mergeCells>
  <phoneticPr fontId="26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4" sqref="A4"/>
    </sheetView>
  </sheetViews>
  <sheetFormatPr baseColWidth="10" defaultRowHeight="15" x14ac:dyDescent="0.25"/>
  <cols>
    <col min="1" max="1" width="28" style="9" customWidth="1"/>
    <col min="2" max="3" width="12.42578125" style="9" bestFit="1" customWidth="1"/>
    <col min="4" max="4" width="10.85546875" style="9" customWidth="1"/>
    <col min="5" max="5" width="2.42578125" style="9" customWidth="1"/>
    <col min="6" max="6" width="11.42578125" style="9" bestFit="1" customWidth="1"/>
    <col min="7" max="9" width="10.85546875" style="9" customWidth="1"/>
    <col min="10" max="16384" width="11.42578125" style="3"/>
  </cols>
  <sheetData>
    <row r="1" spans="1:9" ht="22.5" customHeight="1" x14ac:dyDescent="0.25">
      <c r="A1" s="16" t="s">
        <v>1</v>
      </c>
      <c r="B1" s="17"/>
      <c r="C1" s="17"/>
      <c r="D1" s="17"/>
      <c r="E1" s="17"/>
      <c r="F1" s="17"/>
      <c r="G1" s="17"/>
      <c r="H1" s="124"/>
      <c r="I1" s="124"/>
    </row>
    <row r="2" spans="1:9" x14ac:dyDescent="0.25">
      <c r="A2" s="16" t="s">
        <v>2</v>
      </c>
      <c r="B2" s="17"/>
      <c r="C2" s="17"/>
      <c r="D2" s="17"/>
      <c r="E2" s="17"/>
      <c r="F2" s="17"/>
      <c r="G2" s="17"/>
      <c r="H2" s="124"/>
      <c r="I2" s="124"/>
    </row>
    <row r="3" spans="1:9" x14ac:dyDescent="0.25">
      <c r="A3" s="220">
        <v>2010</v>
      </c>
      <c r="B3" s="17"/>
      <c r="C3" s="17"/>
      <c r="D3" s="17"/>
      <c r="E3" s="17"/>
      <c r="F3" s="17"/>
      <c r="G3" s="17"/>
      <c r="H3" s="124"/>
      <c r="I3" s="124"/>
    </row>
    <row r="4" spans="1:9" ht="15.75" thickBot="1" x14ac:dyDescent="0.3">
      <c r="A4" s="237"/>
      <c r="B4" s="17"/>
      <c r="C4" s="17"/>
      <c r="D4" s="17"/>
      <c r="E4" s="17"/>
      <c r="F4" s="17"/>
      <c r="G4" s="17"/>
      <c r="H4" s="124"/>
      <c r="I4" s="124"/>
    </row>
    <row r="5" spans="1:9" x14ac:dyDescent="0.25">
      <c r="A5" s="187" t="s">
        <v>57</v>
      </c>
      <c r="B5" s="190" t="s">
        <v>3</v>
      </c>
      <c r="C5" s="193" t="s">
        <v>60</v>
      </c>
      <c r="D5" s="193"/>
      <c r="E5" s="193"/>
      <c r="F5" s="193"/>
      <c r="G5" s="193"/>
      <c r="H5" s="124"/>
      <c r="I5" s="124"/>
    </row>
    <row r="6" spans="1:9" x14ac:dyDescent="0.25">
      <c r="A6" s="188"/>
      <c r="B6" s="191"/>
      <c r="C6" s="194" t="s">
        <v>61</v>
      </c>
      <c r="D6" s="194"/>
      <c r="E6" s="17"/>
      <c r="F6" s="195" t="s">
        <v>62</v>
      </c>
      <c r="G6" s="195"/>
      <c r="H6" s="124"/>
      <c r="I6" s="124"/>
    </row>
    <row r="7" spans="1:9" ht="15" customHeight="1" thickBot="1" x14ac:dyDescent="0.3">
      <c r="A7" s="189"/>
      <c r="B7" s="192"/>
      <c r="C7" s="154" t="s">
        <v>35</v>
      </c>
      <c r="D7" s="86" t="s">
        <v>59</v>
      </c>
      <c r="E7" s="86"/>
      <c r="F7" s="154" t="s">
        <v>35</v>
      </c>
      <c r="G7" s="86" t="s">
        <v>59</v>
      </c>
      <c r="H7" s="124"/>
      <c r="I7" s="124"/>
    </row>
    <row r="8" spans="1:9" x14ac:dyDescent="0.25">
      <c r="A8" s="37" t="s">
        <v>35</v>
      </c>
      <c r="B8" s="113">
        <f>C8+F8</f>
        <v>421143</v>
      </c>
      <c r="C8" s="114">
        <f>SUM(C11:C29)</f>
        <v>377633</v>
      </c>
      <c r="D8" s="115">
        <f>(C8/$B8)*100</f>
        <v>89.668592378360785</v>
      </c>
      <c r="E8" s="116"/>
      <c r="F8" s="114">
        <f>SUM(F11:F29)</f>
        <v>43510</v>
      </c>
      <c r="G8" s="115">
        <f>(F8/$B8)*100</f>
        <v>10.331407621639206</v>
      </c>
      <c r="H8" s="117"/>
      <c r="I8" s="117"/>
    </row>
    <row r="9" spans="1:9" x14ac:dyDescent="0.25">
      <c r="A9" s="37"/>
      <c r="B9" s="118"/>
      <c r="C9" s="119"/>
      <c r="D9" s="115"/>
      <c r="E9" s="120"/>
      <c r="F9" s="119"/>
      <c r="G9" s="115"/>
      <c r="H9" s="117"/>
      <c r="I9" s="117"/>
    </row>
    <row r="10" spans="1:9" x14ac:dyDescent="0.25">
      <c r="A10" s="238" t="s">
        <v>109</v>
      </c>
      <c r="B10" s="49" t="s">
        <v>63</v>
      </c>
      <c r="C10" s="49" t="s">
        <v>63</v>
      </c>
      <c r="D10" s="49" t="s">
        <v>63</v>
      </c>
      <c r="E10" s="49"/>
      <c r="F10" s="49" t="s">
        <v>63</v>
      </c>
      <c r="G10" s="49" t="s">
        <v>63</v>
      </c>
      <c r="H10" s="117"/>
      <c r="I10" s="117"/>
    </row>
    <row r="11" spans="1:9" x14ac:dyDescent="0.25">
      <c r="A11" s="121" t="s">
        <v>48</v>
      </c>
      <c r="B11" s="24">
        <f t="shared" ref="B11:B29" si="0">C11+F11</f>
        <v>551</v>
      </c>
      <c r="C11" s="29">
        <v>514</v>
      </c>
      <c r="D11" s="123">
        <f t="shared" ref="D11:D29" si="1">(C11/$B11)*100</f>
        <v>93.284936479128859</v>
      </c>
      <c r="E11" s="17"/>
      <c r="F11" s="29">
        <v>37</v>
      </c>
      <c r="G11" s="123">
        <f>(F11/$B11)*100</f>
        <v>6.7150635208711433</v>
      </c>
      <c r="H11" s="124"/>
      <c r="I11" s="124"/>
    </row>
    <row r="12" spans="1:9" x14ac:dyDescent="0.25">
      <c r="A12" s="121" t="s">
        <v>85</v>
      </c>
      <c r="B12" s="126">
        <f t="shared" si="0"/>
        <v>51744</v>
      </c>
      <c r="C12" s="29">
        <v>48061</v>
      </c>
      <c r="D12" s="123">
        <f t="shared" si="1"/>
        <v>92.88226654298083</v>
      </c>
      <c r="E12" s="52"/>
      <c r="F12" s="29">
        <v>3683</v>
      </c>
      <c r="G12" s="123">
        <f>(F12/$B12)*100</f>
        <v>7.1177334570191704</v>
      </c>
      <c r="H12" s="124"/>
      <c r="I12" s="124"/>
    </row>
    <row r="13" spans="1:9" x14ac:dyDescent="0.25">
      <c r="A13" s="121" t="s">
        <v>39</v>
      </c>
      <c r="B13" s="127">
        <f t="shared" si="0"/>
        <v>3474</v>
      </c>
      <c r="C13" s="29">
        <v>3401</v>
      </c>
      <c r="D13" s="123">
        <f t="shared" si="1"/>
        <v>97.898675877950495</v>
      </c>
      <c r="E13" s="53"/>
      <c r="F13" s="29">
        <v>73</v>
      </c>
      <c r="G13" s="123">
        <f>(F13/$B13)*100</f>
        <v>2.1013241220495105</v>
      </c>
      <c r="H13" s="124"/>
      <c r="I13" s="124"/>
    </row>
    <row r="14" spans="1:9" x14ac:dyDescent="0.25">
      <c r="A14" s="121" t="s">
        <v>43</v>
      </c>
      <c r="B14" s="122">
        <f t="shared" si="0"/>
        <v>572</v>
      </c>
      <c r="C14" s="29">
        <v>489</v>
      </c>
      <c r="D14" s="123">
        <f t="shared" si="1"/>
        <v>85.489510489510494</v>
      </c>
      <c r="E14" s="17"/>
      <c r="F14" s="29">
        <v>83</v>
      </c>
      <c r="G14" s="123">
        <f>(F14/$B14)*100</f>
        <v>14.51048951048951</v>
      </c>
      <c r="H14" s="124"/>
      <c r="I14" s="124"/>
    </row>
    <row r="15" spans="1:9" x14ac:dyDescent="0.25">
      <c r="A15" s="121" t="s">
        <v>36</v>
      </c>
      <c r="B15" s="126">
        <f t="shared" si="0"/>
        <v>34061</v>
      </c>
      <c r="C15" s="29">
        <v>32813</v>
      </c>
      <c r="D15" s="123">
        <f t="shared" si="1"/>
        <v>96.335985437890841</v>
      </c>
      <c r="E15" s="52"/>
      <c r="F15" s="29">
        <v>1248</v>
      </c>
      <c r="G15" s="123">
        <f>(F15/$B15)*100</f>
        <v>3.6640145621091573</v>
      </c>
      <c r="H15" s="124"/>
      <c r="I15" s="124"/>
    </row>
    <row r="16" spans="1:9" x14ac:dyDescent="0.25">
      <c r="A16" s="121" t="s">
        <v>49</v>
      </c>
      <c r="B16" s="24">
        <f t="shared" si="0"/>
        <v>2</v>
      </c>
      <c r="C16" s="29">
        <v>2</v>
      </c>
      <c r="D16" s="164">
        <f t="shared" si="1"/>
        <v>100</v>
      </c>
      <c r="E16" s="17"/>
      <c r="F16" s="29">
        <v>0</v>
      </c>
      <c r="G16" s="125" t="s">
        <v>63</v>
      </c>
      <c r="H16" s="124"/>
      <c r="I16" s="124"/>
    </row>
    <row r="17" spans="1:14" x14ac:dyDescent="0.25">
      <c r="A17" s="121" t="s">
        <v>42</v>
      </c>
      <c r="B17" s="122">
        <f t="shared" si="0"/>
        <v>67</v>
      </c>
      <c r="C17" s="29">
        <v>60</v>
      </c>
      <c r="D17" s="123">
        <f t="shared" si="1"/>
        <v>89.552238805970148</v>
      </c>
      <c r="E17" s="17"/>
      <c r="F17" s="29">
        <v>7</v>
      </c>
      <c r="G17" s="123">
        <f t="shared" ref="G17:G24" si="2">(F17/$B17)*100</f>
        <v>10.44776119402985</v>
      </c>
      <c r="H17" s="124"/>
      <c r="I17" s="124"/>
    </row>
    <row r="18" spans="1:14" x14ac:dyDescent="0.25">
      <c r="A18" s="121" t="s">
        <v>86</v>
      </c>
      <c r="B18" s="24">
        <f t="shared" si="0"/>
        <v>33</v>
      </c>
      <c r="C18" s="29">
        <v>26</v>
      </c>
      <c r="D18" s="123">
        <f t="shared" si="1"/>
        <v>78.787878787878782</v>
      </c>
      <c r="E18" s="17"/>
      <c r="F18" s="29">
        <v>7</v>
      </c>
      <c r="G18" s="123">
        <f t="shared" si="2"/>
        <v>21.212121212121211</v>
      </c>
      <c r="H18" s="124"/>
      <c r="I18" s="124"/>
    </row>
    <row r="19" spans="1:14" x14ac:dyDescent="0.25">
      <c r="A19" s="121" t="s">
        <v>45</v>
      </c>
      <c r="B19" s="24">
        <f t="shared" si="0"/>
        <v>1</v>
      </c>
      <c r="C19" s="29">
        <v>1</v>
      </c>
      <c r="D19" s="164">
        <f t="shared" si="1"/>
        <v>100</v>
      </c>
      <c r="E19" s="17"/>
      <c r="F19" s="29">
        <v>0</v>
      </c>
      <c r="G19" s="125" t="s">
        <v>63</v>
      </c>
      <c r="H19" s="124"/>
      <c r="I19" s="124"/>
    </row>
    <row r="20" spans="1:14" x14ac:dyDescent="0.25">
      <c r="A20" s="121" t="s">
        <v>38</v>
      </c>
      <c r="B20" s="126">
        <f t="shared" si="0"/>
        <v>203</v>
      </c>
      <c r="C20" s="29">
        <v>162</v>
      </c>
      <c r="D20" s="123">
        <f t="shared" si="1"/>
        <v>79.802955665024626</v>
      </c>
      <c r="E20" s="52"/>
      <c r="F20" s="29">
        <v>41</v>
      </c>
      <c r="G20" s="123">
        <f t="shared" si="2"/>
        <v>20.19704433497537</v>
      </c>
      <c r="H20" s="124"/>
      <c r="I20" s="124"/>
    </row>
    <row r="21" spans="1:14" x14ac:dyDescent="0.25">
      <c r="A21" s="121" t="s">
        <v>47</v>
      </c>
      <c r="B21" s="24">
        <f t="shared" si="0"/>
        <v>990</v>
      </c>
      <c r="C21" s="29">
        <v>792</v>
      </c>
      <c r="D21" s="123">
        <f t="shared" si="1"/>
        <v>80</v>
      </c>
      <c r="E21" s="17"/>
      <c r="F21" s="29">
        <v>198</v>
      </c>
      <c r="G21" s="123">
        <f t="shared" si="2"/>
        <v>20</v>
      </c>
      <c r="H21" s="124"/>
      <c r="I21" s="124"/>
    </row>
    <row r="22" spans="1:14" x14ac:dyDescent="0.25">
      <c r="A22" s="121" t="s">
        <v>37</v>
      </c>
      <c r="B22" s="126">
        <f t="shared" si="0"/>
        <v>73729</v>
      </c>
      <c r="C22" s="29">
        <v>69629</v>
      </c>
      <c r="D22" s="123">
        <f t="shared" si="1"/>
        <v>94.439094521829944</v>
      </c>
      <c r="E22" s="52"/>
      <c r="F22" s="29">
        <v>4100</v>
      </c>
      <c r="G22" s="123">
        <f t="shared" si="2"/>
        <v>5.5609054781700546</v>
      </c>
      <c r="H22" s="124"/>
      <c r="I22" s="124"/>
    </row>
    <row r="23" spans="1:14" x14ac:dyDescent="0.25">
      <c r="A23" s="121" t="s">
        <v>87</v>
      </c>
      <c r="B23" s="122">
        <f t="shared" si="0"/>
        <v>2150</v>
      </c>
      <c r="C23" s="29">
        <v>1815</v>
      </c>
      <c r="D23" s="123">
        <f t="shared" si="1"/>
        <v>84.418604651162781</v>
      </c>
      <c r="E23" s="17"/>
      <c r="F23" s="29">
        <v>335</v>
      </c>
      <c r="G23" s="123">
        <f t="shared" si="2"/>
        <v>15.58139534883721</v>
      </c>
      <c r="H23" s="124"/>
      <c r="I23" s="124"/>
    </row>
    <row r="24" spans="1:14" x14ac:dyDescent="0.25">
      <c r="A24" s="121" t="s">
        <v>88</v>
      </c>
      <c r="B24" s="122">
        <f t="shared" si="0"/>
        <v>262</v>
      </c>
      <c r="C24" s="29">
        <v>218</v>
      </c>
      <c r="D24" s="123">
        <f t="shared" si="1"/>
        <v>83.206106870229007</v>
      </c>
      <c r="E24" s="17"/>
      <c r="F24" s="29">
        <v>44</v>
      </c>
      <c r="G24" s="123">
        <f t="shared" si="2"/>
        <v>16.793893129770993</v>
      </c>
      <c r="H24" s="124"/>
      <c r="I24" s="124"/>
    </row>
    <row r="25" spans="1:14" x14ac:dyDescent="0.25">
      <c r="A25" s="121" t="s">
        <v>89</v>
      </c>
      <c r="B25" s="125" t="s">
        <v>63</v>
      </c>
      <c r="C25" s="125" t="s">
        <v>63</v>
      </c>
      <c r="D25" s="125" t="s">
        <v>63</v>
      </c>
      <c r="E25" s="17"/>
      <c r="F25" s="125" t="s">
        <v>63</v>
      </c>
      <c r="G25" s="125" t="s">
        <v>63</v>
      </c>
      <c r="H25" s="124"/>
      <c r="I25" s="124"/>
    </row>
    <row r="26" spans="1:14" x14ac:dyDescent="0.25">
      <c r="A26" s="121" t="s">
        <v>46</v>
      </c>
      <c r="B26" s="125" t="s">
        <v>63</v>
      </c>
      <c r="C26" s="125" t="s">
        <v>63</v>
      </c>
      <c r="D26" s="125" t="s">
        <v>63</v>
      </c>
      <c r="E26" s="17"/>
      <c r="F26" s="125" t="s">
        <v>63</v>
      </c>
      <c r="G26" s="125" t="s">
        <v>63</v>
      </c>
      <c r="H26" s="124"/>
      <c r="I26" s="124"/>
    </row>
    <row r="27" spans="1:14" x14ac:dyDescent="0.25">
      <c r="A27" s="121" t="s">
        <v>44</v>
      </c>
      <c r="B27" s="128">
        <f t="shared" si="0"/>
        <v>12527</v>
      </c>
      <c r="C27" s="29">
        <v>10911</v>
      </c>
      <c r="D27" s="123">
        <f t="shared" si="1"/>
        <v>87.099864293126856</v>
      </c>
      <c r="E27" s="54"/>
      <c r="F27" s="29">
        <v>1616</v>
      </c>
      <c r="G27" s="123">
        <f>(F27/$B27)*100</f>
        <v>12.900135706873153</v>
      </c>
      <c r="H27" s="124"/>
      <c r="I27" s="124"/>
    </row>
    <row r="28" spans="1:14" x14ac:dyDescent="0.25">
      <c r="A28" s="121" t="s">
        <v>40</v>
      </c>
      <c r="B28" s="122">
        <f t="shared" si="0"/>
        <v>128534</v>
      </c>
      <c r="C28" s="29">
        <v>114126</v>
      </c>
      <c r="D28" s="123">
        <f t="shared" si="1"/>
        <v>88.790514572019845</v>
      </c>
      <c r="E28" s="17"/>
      <c r="F28" s="29">
        <v>14408</v>
      </c>
      <c r="G28" s="123">
        <f>(F28/$B28)*100</f>
        <v>11.209485427980145</v>
      </c>
      <c r="H28" s="124"/>
      <c r="I28" s="124"/>
    </row>
    <row r="29" spans="1:14" ht="15.75" thickBot="1" x14ac:dyDescent="0.3">
      <c r="A29" s="129" t="s">
        <v>41</v>
      </c>
      <c r="B29" s="130">
        <f t="shared" si="0"/>
        <v>112243</v>
      </c>
      <c r="C29" s="32">
        <v>94613</v>
      </c>
      <c r="D29" s="131">
        <f t="shared" si="1"/>
        <v>84.293007136302492</v>
      </c>
      <c r="E29" s="58"/>
      <c r="F29" s="29">
        <v>17630</v>
      </c>
      <c r="G29" s="123">
        <f>(F29/$B29)*100</f>
        <v>15.706992863697513</v>
      </c>
      <c r="H29" s="124"/>
      <c r="I29" s="124"/>
    </row>
    <row r="30" spans="1:14" s="214" customFormat="1" ht="11.25" x14ac:dyDescent="0.25">
      <c r="A30" s="216" t="s">
        <v>108</v>
      </c>
      <c r="B30" s="221"/>
      <c r="C30" s="221"/>
      <c r="D30" s="221"/>
      <c r="E30" s="221"/>
      <c r="F30" s="221"/>
      <c r="G30" s="221"/>
      <c r="H30" s="222"/>
      <c r="I30" s="222"/>
    </row>
    <row r="31" spans="1:14" customFormat="1" x14ac:dyDescent="0.25">
      <c r="A31" s="215" t="s">
        <v>110</v>
      </c>
      <c r="B31" s="215"/>
      <c r="C31" s="215"/>
      <c r="D31" s="215"/>
      <c r="E31" s="215"/>
      <c r="F31" s="215"/>
      <c r="G31" s="215"/>
      <c r="H31" s="215"/>
      <c r="I31" s="215"/>
      <c r="J31" s="42"/>
      <c r="K31" s="4"/>
      <c r="L31" s="4"/>
      <c r="N31" s="3"/>
    </row>
    <row r="32" spans="1:14" ht="14.25" customHeight="1" x14ac:dyDescent="0.25">
      <c r="A32" s="110" t="s">
        <v>95</v>
      </c>
      <c r="B32" s="42"/>
      <c r="C32" s="42"/>
      <c r="D32" s="42"/>
      <c r="E32" s="42"/>
      <c r="F32" s="42"/>
      <c r="G32" s="42"/>
      <c r="H32" s="223"/>
    </row>
    <row r="33" spans="1:10" x14ac:dyDescent="0.25">
      <c r="A33" s="196"/>
      <c r="B33" s="197"/>
      <c r="C33" s="197"/>
      <c r="D33" s="197"/>
      <c r="E33" s="197"/>
      <c r="F33" s="197"/>
      <c r="G33" s="197"/>
      <c r="H33" s="124"/>
      <c r="I33" s="124"/>
      <c r="J33" s="224"/>
    </row>
    <row r="34" spans="1:10" x14ac:dyDescent="0.25">
      <c r="A34" s="196"/>
      <c r="B34" s="197"/>
      <c r="C34" s="197"/>
      <c r="D34" s="197"/>
      <c r="E34" s="124"/>
      <c r="F34" s="225"/>
      <c r="G34" s="225"/>
      <c r="H34" s="124"/>
      <c r="I34" s="124"/>
      <c r="J34" s="224"/>
    </row>
    <row r="35" spans="1:10" x14ac:dyDescent="0.25">
      <c r="A35" s="196"/>
      <c r="B35" s="197"/>
      <c r="C35" s="155"/>
      <c r="D35" s="226"/>
      <c r="E35" s="226"/>
      <c r="F35" s="155"/>
      <c r="G35" s="226"/>
      <c r="H35" s="124"/>
      <c r="I35" s="124"/>
      <c r="J35" s="224"/>
    </row>
    <row r="36" spans="1:10" x14ac:dyDescent="0.25">
      <c r="A36" s="227"/>
      <c r="B36" s="132"/>
      <c r="C36" s="133"/>
      <c r="D36" s="228"/>
      <c r="E36" s="117"/>
      <c r="F36" s="133"/>
      <c r="G36" s="228"/>
      <c r="H36" s="229"/>
      <c r="I36" s="117"/>
      <c r="J36" s="224"/>
    </row>
    <row r="37" spans="1:10" x14ac:dyDescent="0.25">
      <c r="A37" s="230"/>
      <c r="B37" s="134"/>
      <c r="C37" s="135"/>
      <c r="D37" s="231"/>
      <c r="E37" s="135"/>
      <c r="F37" s="135"/>
      <c r="G37" s="231"/>
      <c r="H37" s="124"/>
      <c r="I37" s="124"/>
      <c r="J37" s="224"/>
    </row>
    <row r="38" spans="1:10" x14ac:dyDescent="0.25">
      <c r="A38" s="230"/>
      <c r="B38" s="232"/>
      <c r="C38" s="135"/>
      <c r="D38" s="231"/>
      <c r="E38" s="231"/>
      <c r="F38" s="135"/>
      <c r="G38" s="231"/>
      <c r="H38" s="124"/>
      <c r="I38" s="124"/>
      <c r="J38" s="224"/>
    </row>
    <row r="39" spans="1:10" x14ac:dyDescent="0.25">
      <c r="A39" s="233"/>
      <c r="B39" s="234"/>
      <c r="C39" s="234"/>
      <c r="D39" s="235"/>
      <c r="E39" s="235"/>
      <c r="F39" s="235"/>
      <c r="G39" s="235"/>
      <c r="H39" s="124"/>
      <c r="I39" s="124"/>
      <c r="J39" s="224"/>
    </row>
    <row r="40" spans="1:10" x14ac:dyDescent="0.25">
      <c r="A40" s="124"/>
      <c r="B40" s="136"/>
      <c r="C40" s="136"/>
      <c r="D40" s="231"/>
      <c r="E40" s="231"/>
      <c r="F40" s="136"/>
      <c r="G40" s="231"/>
      <c r="H40" s="124"/>
      <c r="I40" s="124"/>
      <c r="J40" s="224"/>
    </row>
    <row r="41" spans="1:10" x14ac:dyDescent="0.25">
      <c r="A41" s="124"/>
      <c r="B41" s="124"/>
      <c r="C41" s="124"/>
      <c r="D41" s="124"/>
      <c r="E41" s="124"/>
      <c r="F41" s="124"/>
      <c r="G41" s="124"/>
      <c r="H41" s="124"/>
      <c r="I41" s="124"/>
      <c r="J41" s="224"/>
    </row>
    <row r="42" spans="1:10" x14ac:dyDescent="0.25">
      <c r="A42" s="236"/>
      <c r="B42" s="236"/>
      <c r="C42" s="236"/>
      <c r="D42" s="236"/>
      <c r="E42" s="236"/>
      <c r="F42" s="236"/>
      <c r="G42" s="236"/>
      <c r="H42" s="236"/>
      <c r="I42" s="236"/>
      <c r="J42" s="224"/>
    </row>
    <row r="43" spans="1:10" x14ac:dyDescent="0.25">
      <c r="A43" s="236"/>
      <c r="B43" s="236"/>
      <c r="C43" s="236"/>
      <c r="D43" s="236"/>
      <c r="E43" s="236"/>
      <c r="F43" s="236"/>
      <c r="G43" s="236"/>
      <c r="H43" s="236"/>
      <c r="I43" s="236"/>
      <c r="J43" s="224"/>
    </row>
    <row r="44" spans="1:10" x14ac:dyDescent="0.25">
      <c r="A44" s="236"/>
      <c r="B44" s="236"/>
      <c r="C44" s="236"/>
      <c r="D44" s="236"/>
      <c r="E44" s="236"/>
      <c r="F44" s="236"/>
      <c r="G44" s="236"/>
      <c r="H44" s="236"/>
      <c r="I44" s="236"/>
      <c r="J44" s="224"/>
    </row>
  </sheetData>
  <mergeCells count="11">
    <mergeCell ref="C34:D34"/>
    <mergeCell ref="F34:G34"/>
    <mergeCell ref="A39:G39"/>
    <mergeCell ref="A5:A7"/>
    <mergeCell ref="B5:B7"/>
    <mergeCell ref="C5:G5"/>
    <mergeCell ref="C6:D6"/>
    <mergeCell ref="F6:G6"/>
    <mergeCell ref="A33:A35"/>
    <mergeCell ref="B33:B35"/>
    <mergeCell ref="C33:G33"/>
  </mergeCells>
  <phoneticPr fontId="26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A4" sqref="A4"/>
    </sheetView>
  </sheetViews>
  <sheetFormatPr baseColWidth="10" defaultRowHeight="15" x14ac:dyDescent="0.25"/>
  <cols>
    <col min="1" max="1" width="24.42578125" style="3" customWidth="1"/>
    <col min="2" max="3" width="12.7109375" style="3" bestFit="1" customWidth="1"/>
    <col min="4" max="4" width="11.42578125" style="3"/>
    <col min="5" max="5" width="1.85546875" style="3" customWidth="1"/>
    <col min="6" max="16384" width="11.42578125" style="3"/>
  </cols>
  <sheetData>
    <row r="1" spans="1:8" x14ac:dyDescent="0.25">
      <c r="A1" s="41" t="s">
        <v>20</v>
      </c>
      <c r="B1" s="19"/>
      <c r="C1" s="19"/>
      <c r="D1" s="19"/>
      <c r="E1" s="19"/>
      <c r="F1" s="19"/>
      <c r="G1" s="19"/>
      <c r="H1" s="6"/>
    </row>
    <row r="2" spans="1:8" x14ac:dyDescent="0.25">
      <c r="A2" s="41" t="s">
        <v>4</v>
      </c>
      <c r="B2" s="19"/>
      <c r="C2" s="19"/>
      <c r="D2" s="19"/>
      <c r="E2" s="19"/>
      <c r="F2" s="19"/>
      <c r="G2" s="19"/>
      <c r="H2" s="6"/>
    </row>
    <row r="3" spans="1:8" x14ac:dyDescent="0.25">
      <c r="A3" s="213">
        <v>2010</v>
      </c>
      <c r="B3" s="19"/>
      <c r="C3" s="19"/>
      <c r="D3" s="19"/>
      <c r="E3" s="19"/>
      <c r="F3" s="19"/>
      <c r="G3" s="19"/>
      <c r="H3" s="6"/>
    </row>
    <row r="4" spans="1:8" ht="15.75" thickBot="1" x14ac:dyDescent="0.3">
      <c r="A4" s="239"/>
      <c r="B4" s="104"/>
      <c r="C4" s="104"/>
      <c r="D4" s="104"/>
      <c r="E4" s="104"/>
      <c r="F4" s="104"/>
      <c r="G4" s="104"/>
      <c r="H4" s="6"/>
    </row>
    <row r="5" spans="1:8" x14ac:dyDescent="0.25">
      <c r="A5" s="198" t="s">
        <v>25</v>
      </c>
      <c r="B5" s="200" t="s">
        <v>58</v>
      </c>
      <c r="C5" s="240" t="s">
        <v>64</v>
      </c>
      <c r="D5" s="240"/>
      <c r="E5" s="240"/>
      <c r="F5" s="240"/>
      <c r="G5" s="240"/>
      <c r="H5" s="6"/>
    </row>
    <row r="6" spans="1:8" x14ac:dyDescent="0.25">
      <c r="A6" s="198"/>
      <c r="B6" s="200"/>
      <c r="C6" s="241" t="s">
        <v>65</v>
      </c>
      <c r="D6" s="241"/>
      <c r="E6" s="242"/>
      <c r="F6" s="243" t="s">
        <v>66</v>
      </c>
      <c r="G6" s="243"/>
      <c r="H6" s="6"/>
    </row>
    <row r="7" spans="1:8" ht="15.75" thickBot="1" x14ac:dyDescent="0.3">
      <c r="A7" s="199"/>
      <c r="B7" s="201"/>
      <c r="C7" s="156" t="s">
        <v>35</v>
      </c>
      <c r="D7" s="244" t="s">
        <v>59</v>
      </c>
      <c r="E7" s="244"/>
      <c r="F7" s="156" t="s">
        <v>35</v>
      </c>
      <c r="G7" s="244" t="s">
        <v>59</v>
      </c>
      <c r="H7" s="6"/>
    </row>
    <row r="8" spans="1:8" x14ac:dyDescent="0.25">
      <c r="A8" s="95" t="s">
        <v>35</v>
      </c>
      <c r="B8" s="96">
        <f>C8+F8</f>
        <v>1651375</v>
      </c>
      <c r="C8" s="18">
        <f>SUM(C11:C29)</f>
        <v>1230770</v>
      </c>
      <c r="D8" s="97">
        <f>(C8/$B8)*100</f>
        <v>74.530012868064489</v>
      </c>
      <c r="E8" s="98"/>
      <c r="F8" s="18">
        <f>SUM(F11:F29)</f>
        <v>420605</v>
      </c>
      <c r="G8" s="97">
        <f>(F8/$B8)*100</f>
        <v>25.469987131935508</v>
      </c>
      <c r="H8" s="6"/>
    </row>
    <row r="9" spans="1:8" x14ac:dyDescent="0.25">
      <c r="A9" s="95"/>
      <c r="B9" s="96"/>
      <c r="C9" s="18"/>
      <c r="D9" s="97"/>
      <c r="E9" s="98"/>
      <c r="F9" s="18"/>
      <c r="G9" s="97"/>
      <c r="H9" s="6"/>
    </row>
    <row r="10" spans="1:8" x14ac:dyDescent="0.25">
      <c r="A10" s="238" t="s">
        <v>109</v>
      </c>
      <c r="B10" s="49" t="s">
        <v>63</v>
      </c>
      <c r="C10" s="49" t="s">
        <v>63</v>
      </c>
      <c r="D10" s="49" t="s">
        <v>63</v>
      </c>
      <c r="E10" s="49"/>
      <c r="F10" s="49" t="s">
        <v>63</v>
      </c>
      <c r="G10" s="49" t="s">
        <v>63</v>
      </c>
      <c r="H10" s="6"/>
    </row>
    <row r="11" spans="1:8" x14ac:dyDescent="0.25">
      <c r="A11" s="20" t="s">
        <v>48</v>
      </c>
      <c r="B11" s="99">
        <f t="shared" ref="B11:B29" si="0">C11+F11</f>
        <v>1332</v>
      </c>
      <c r="C11" s="21">
        <v>766</v>
      </c>
      <c r="D11" s="100">
        <f t="shared" ref="D11:D29" si="1">(C11/$B11)*100</f>
        <v>57.507507507507505</v>
      </c>
      <c r="E11" s="101"/>
      <c r="F11" s="21">
        <v>566</v>
      </c>
      <c r="G11" s="100">
        <f t="shared" ref="G11:G29" si="2">(F11/$B11)*100</f>
        <v>42.492492492492495</v>
      </c>
      <c r="H11" s="6"/>
    </row>
    <row r="12" spans="1:8" x14ac:dyDescent="0.25">
      <c r="A12" s="20" t="s">
        <v>85</v>
      </c>
      <c r="B12" s="99">
        <f t="shared" si="0"/>
        <v>154216</v>
      </c>
      <c r="C12" s="21">
        <v>111126</v>
      </c>
      <c r="D12" s="100">
        <f t="shared" si="1"/>
        <v>72.058670955024112</v>
      </c>
      <c r="E12" s="101"/>
      <c r="F12" s="21">
        <v>43090</v>
      </c>
      <c r="G12" s="100">
        <f t="shared" si="2"/>
        <v>27.941329044975877</v>
      </c>
      <c r="H12" s="6"/>
    </row>
    <row r="13" spans="1:8" x14ac:dyDescent="0.25">
      <c r="A13" s="20" t="s">
        <v>39</v>
      </c>
      <c r="B13" s="99">
        <f t="shared" si="0"/>
        <v>32942</v>
      </c>
      <c r="C13" s="21">
        <v>26894</v>
      </c>
      <c r="D13" s="100">
        <f t="shared" si="1"/>
        <v>81.640458988525282</v>
      </c>
      <c r="E13" s="101"/>
      <c r="F13" s="21">
        <v>6048</v>
      </c>
      <c r="G13" s="100">
        <f t="shared" si="2"/>
        <v>18.359541011474715</v>
      </c>
      <c r="H13" s="6"/>
    </row>
    <row r="14" spans="1:8" x14ac:dyDescent="0.25">
      <c r="A14" s="20" t="s">
        <v>43</v>
      </c>
      <c r="B14" s="99">
        <f t="shared" si="0"/>
        <v>1874</v>
      </c>
      <c r="C14" s="21">
        <v>1336</v>
      </c>
      <c r="D14" s="100">
        <f t="shared" si="1"/>
        <v>71.291355389541096</v>
      </c>
      <c r="E14" s="101"/>
      <c r="F14" s="21">
        <v>538</v>
      </c>
      <c r="G14" s="100">
        <f t="shared" si="2"/>
        <v>28.708644610458911</v>
      </c>
      <c r="H14" s="6"/>
    </row>
    <row r="15" spans="1:8" x14ac:dyDescent="0.25">
      <c r="A15" s="20" t="s">
        <v>36</v>
      </c>
      <c r="B15" s="99">
        <f t="shared" si="0"/>
        <v>123171</v>
      </c>
      <c r="C15" s="21">
        <v>99747</v>
      </c>
      <c r="D15" s="100">
        <f t="shared" si="1"/>
        <v>80.982536473682927</v>
      </c>
      <c r="E15" s="101"/>
      <c r="F15" s="21">
        <v>23424</v>
      </c>
      <c r="G15" s="100">
        <f t="shared" si="2"/>
        <v>19.017463526317073</v>
      </c>
      <c r="H15" s="6"/>
    </row>
    <row r="16" spans="1:8" x14ac:dyDescent="0.25">
      <c r="A16" s="20" t="s">
        <v>49</v>
      </c>
      <c r="B16" s="99">
        <f t="shared" si="0"/>
        <v>81</v>
      </c>
      <c r="C16" s="21">
        <v>51</v>
      </c>
      <c r="D16" s="100">
        <f t="shared" si="1"/>
        <v>62.962962962962962</v>
      </c>
      <c r="E16" s="101"/>
      <c r="F16" s="21">
        <v>30</v>
      </c>
      <c r="G16" s="100">
        <f t="shared" si="2"/>
        <v>37.037037037037038</v>
      </c>
      <c r="H16" s="6"/>
    </row>
    <row r="17" spans="1:14" x14ac:dyDescent="0.25">
      <c r="A17" s="20" t="s">
        <v>42</v>
      </c>
      <c r="B17" s="99">
        <f t="shared" si="0"/>
        <v>517</v>
      </c>
      <c r="C17" s="21">
        <v>309</v>
      </c>
      <c r="D17" s="100">
        <f t="shared" si="1"/>
        <v>59.767891682785304</v>
      </c>
      <c r="E17" s="101"/>
      <c r="F17" s="21">
        <v>208</v>
      </c>
      <c r="G17" s="100">
        <f t="shared" si="2"/>
        <v>40.232108317214696</v>
      </c>
      <c r="H17" s="6"/>
    </row>
    <row r="18" spans="1:14" x14ac:dyDescent="0.25">
      <c r="A18" s="20" t="s">
        <v>86</v>
      </c>
      <c r="B18" s="99">
        <f t="shared" si="0"/>
        <v>349</v>
      </c>
      <c r="C18" s="21">
        <v>254</v>
      </c>
      <c r="D18" s="100">
        <f t="shared" si="1"/>
        <v>72.779369627507165</v>
      </c>
      <c r="E18" s="101"/>
      <c r="F18" s="21">
        <v>95</v>
      </c>
      <c r="G18" s="100">
        <f t="shared" si="2"/>
        <v>27.220630372492838</v>
      </c>
      <c r="H18" s="6"/>
    </row>
    <row r="19" spans="1:14" x14ac:dyDescent="0.25">
      <c r="A19" s="20" t="s">
        <v>45</v>
      </c>
      <c r="B19" s="99">
        <f t="shared" si="0"/>
        <v>101</v>
      </c>
      <c r="C19" s="21">
        <v>82</v>
      </c>
      <c r="D19" s="100">
        <f t="shared" si="1"/>
        <v>81.188118811881196</v>
      </c>
      <c r="E19" s="101"/>
      <c r="F19" s="21">
        <v>19</v>
      </c>
      <c r="G19" s="100">
        <f t="shared" si="2"/>
        <v>18.811881188118811</v>
      </c>
      <c r="H19" s="6"/>
    </row>
    <row r="20" spans="1:14" x14ac:dyDescent="0.25">
      <c r="A20" s="20" t="s">
        <v>38</v>
      </c>
      <c r="B20" s="99">
        <f t="shared" si="0"/>
        <v>649</v>
      </c>
      <c r="C20" s="21">
        <v>383</v>
      </c>
      <c r="D20" s="100">
        <f t="shared" si="1"/>
        <v>59.013867488443758</v>
      </c>
      <c r="E20" s="101"/>
      <c r="F20" s="21">
        <v>266</v>
      </c>
      <c r="G20" s="100">
        <f t="shared" si="2"/>
        <v>40.986132511556242</v>
      </c>
      <c r="H20" s="6"/>
    </row>
    <row r="21" spans="1:14" x14ac:dyDescent="0.25">
      <c r="A21" s="20" t="s">
        <v>47</v>
      </c>
      <c r="B21" s="99">
        <f t="shared" si="0"/>
        <v>9277</v>
      </c>
      <c r="C21" s="21">
        <v>5864</v>
      </c>
      <c r="D21" s="100">
        <f t="shared" si="1"/>
        <v>63.210089468578204</v>
      </c>
      <c r="E21" s="101"/>
      <c r="F21" s="21">
        <v>3413</v>
      </c>
      <c r="G21" s="100">
        <f t="shared" si="2"/>
        <v>36.789910531421796</v>
      </c>
      <c r="H21" s="6"/>
    </row>
    <row r="22" spans="1:14" x14ac:dyDescent="0.25">
      <c r="A22" s="20" t="s">
        <v>37</v>
      </c>
      <c r="B22" s="99">
        <f t="shared" si="0"/>
        <v>701623</v>
      </c>
      <c r="C22" s="21">
        <v>563709</v>
      </c>
      <c r="D22" s="100">
        <f t="shared" si="1"/>
        <v>80.343574825796765</v>
      </c>
      <c r="E22" s="101"/>
      <c r="F22" s="21">
        <v>137914</v>
      </c>
      <c r="G22" s="100">
        <f t="shared" si="2"/>
        <v>19.656425174203239</v>
      </c>
      <c r="H22" s="6"/>
    </row>
    <row r="23" spans="1:14" x14ac:dyDescent="0.25">
      <c r="A23" s="20" t="s">
        <v>87</v>
      </c>
      <c r="B23" s="99">
        <f t="shared" si="0"/>
        <v>6985</v>
      </c>
      <c r="C23" s="21">
        <v>4644</v>
      </c>
      <c r="D23" s="100">
        <f t="shared" si="1"/>
        <v>66.485325697924125</v>
      </c>
      <c r="E23" s="101"/>
      <c r="F23" s="21">
        <v>2341</v>
      </c>
      <c r="G23" s="100">
        <f t="shared" si="2"/>
        <v>33.514674302075875</v>
      </c>
      <c r="H23" s="6"/>
    </row>
    <row r="24" spans="1:14" x14ac:dyDescent="0.25">
      <c r="A24" s="20" t="s">
        <v>88</v>
      </c>
      <c r="B24" s="99">
        <f t="shared" si="0"/>
        <v>950</v>
      </c>
      <c r="C24" s="21">
        <v>679</v>
      </c>
      <c r="D24" s="100">
        <f t="shared" si="1"/>
        <v>71.473684210526315</v>
      </c>
      <c r="E24" s="101"/>
      <c r="F24" s="21">
        <v>271</v>
      </c>
      <c r="G24" s="100">
        <f t="shared" si="2"/>
        <v>28.526315789473681</v>
      </c>
      <c r="H24" s="6"/>
    </row>
    <row r="25" spans="1:14" x14ac:dyDescent="0.25">
      <c r="A25" s="20" t="s">
        <v>89</v>
      </c>
      <c r="B25" s="99">
        <f t="shared" si="0"/>
        <v>106</v>
      </c>
      <c r="C25" s="21">
        <v>68</v>
      </c>
      <c r="D25" s="100">
        <f t="shared" si="1"/>
        <v>64.15094339622641</v>
      </c>
      <c r="E25" s="101"/>
      <c r="F25" s="21">
        <v>38</v>
      </c>
      <c r="G25" s="100">
        <f t="shared" si="2"/>
        <v>35.849056603773583</v>
      </c>
      <c r="H25" s="6"/>
    </row>
    <row r="26" spans="1:14" x14ac:dyDescent="0.25">
      <c r="A26" s="20" t="s">
        <v>46</v>
      </c>
      <c r="B26" s="99">
        <f t="shared" si="0"/>
        <v>53</v>
      </c>
      <c r="C26" s="21">
        <v>42</v>
      </c>
      <c r="D26" s="100">
        <f t="shared" si="1"/>
        <v>79.245283018867923</v>
      </c>
      <c r="E26" s="101"/>
      <c r="F26" s="21">
        <v>11</v>
      </c>
      <c r="G26" s="100">
        <f t="shared" si="2"/>
        <v>20.754716981132077</v>
      </c>
      <c r="H26" s="6"/>
    </row>
    <row r="27" spans="1:14" x14ac:dyDescent="0.25">
      <c r="A27" s="20" t="s">
        <v>44</v>
      </c>
      <c r="B27" s="99">
        <f t="shared" si="0"/>
        <v>37683</v>
      </c>
      <c r="C27" s="21">
        <v>24668</v>
      </c>
      <c r="D27" s="100">
        <f t="shared" si="1"/>
        <v>65.461879362046545</v>
      </c>
      <c r="E27" s="101"/>
      <c r="F27" s="21">
        <v>13015</v>
      </c>
      <c r="G27" s="100">
        <f t="shared" si="2"/>
        <v>34.538120637953455</v>
      </c>
      <c r="H27" s="6"/>
    </row>
    <row r="28" spans="1:14" x14ac:dyDescent="0.25">
      <c r="A28" s="20" t="s">
        <v>40</v>
      </c>
      <c r="B28" s="99">
        <f t="shared" si="0"/>
        <v>301201</v>
      </c>
      <c r="C28" s="21">
        <v>207935</v>
      </c>
      <c r="D28" s="100">
        <f t="shared" si="1"/>
        <v>69.03529536754526</v>
      </c>
      <c r="E28" s="101"/>
      <c r="F28" s="21">
        <v>93266</v>
      </c>
      <c r="G28" s="100">
        <f t="shared" si="2"/>
        <v>30.964704632454737</v>
      </c>
      <c r="H28" s="6"/>
    </row>
    <row r="29" spans="1:14" ht="15.75" thickBot="1" x14ac:dyDescent="0.3">
      <c r="A29" s="22" t="s">
        <v>41</v>
      </c>
      <c r="B29" s="102">
        <f t="shared" si="0"/>
        <v>278265</v>
      </c>
      <c r="C29" s="23">
        <v>182213</v>
      </c>
      <c r="D29" s="103">
        <f t="shared" si="1"/>
        <v>65.481824879161948</v>
      </c>
      <c r="E29" s="104"/>
      <c r="F29" s="23">
        <v>96052</v>
      </c>
      <c r="G29" s="103">
        <f t="shared" si="2"/>
        <v>34.518175120838052</v>
      </c>
      <c r="H29" s="6"/>
    </row>
    <row r="30" spans="1:14" x14ac:dyDescent="0.25">
      <c r="A30" s="216" t="s">
        <v>108</v>
      </c>
      <c r="B30" s="221"/>
      <c r="C30" s="221"/>
      <c r="D30" s="221"/>
      <c r="E30" s="221"/>
      <c r="F30" s="221"/>
      <c r="G30" s="221"/>
      <c r="H30" s="6"/>
    </row>
    <row r="31" spans="1:14" customFormat="1" x14ac:dyDescent="0.25">
      <c r="A31" s="215" t="s">
        <v>110</v>
      </c>
      <c r="B31" s="215"/>
      <c r="C31" s="215"/>
      <c r="D31" s="215"/>
      <c r="E31" s="215"/>
      <c r="F31" s="215"/>
      <c r="G31" s="215"/>
      <c r="H31" s="215"/>
      <c r="I31" s="215"/>
      <c r="J31" s="42"/>
      <c r="K31" s="4"/>
      <c r="L31" s="4"/>
      <c r="N31" s="3"/>
    </row>
    <row r="32" spans="1:14" x14ac:dyDescent="0.25">
      <c r="A32" s="60" t="s">
        <v>96</v>
      </c>
      <c r="B32" s="245"/>
      <c r="C32" s="245"/>
      <c r="D32" s="245"/>
      <c r="E32" s="245"/>
      <c r="F32" s="245"/>
      <c r="G32" s="245"/>
    </row>
    <row r="33" spans="2:7" x14ac:dyDescent="0.25">
      <c r="B33" s="245"/>
      <c r="C33" s="245"/>
      <c r="D33" s="245"/>
      <c r="E33" s="245"/>
      <c r="F33" s="245"/>
      <c r="G33" s="245"/>
    </row>
    <row r="34" spans="2:7" x14ac:dyDescent="0.25">
      <c r="G34" s="246"/>
    </row>
  </sheetData>
  <mergeCells count="5">
    <mergeCell ref="A5:A7"/>
    <mergeCell ref="B5:B7"/>
    <mergeCell ref="C5:G5"/>
    <mergeCell ref="C6:D6"/>
    <mergeCell ref="F6:G6"/>
  </mergeCells>
  <phoneticPr fontId="26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4" sqref="A4"/>
    </sheetView>
  </sheetViews>
  <sheetFormatPr baseColWidth="10" defaultRowHeight="15" x14ac:dyDescent="0.25"/>
  <cols>
    <col min="1" max="1" width="26.85546875" style="4" customWidth="1"/>
    <col min="2" max="2" width="10.85546875" style="4" customWidth="1"/>
    <col min="3" max="3" width="2.140625" style="4" customWidth="1"/>
    <col min="4" max="4" width="9" style="4" bestFit="1" customWidth="1"/>
    <col min="5" max="5" width="8.85546875" style="7" customWidth="1"/>
    <col min="6" max="6" width="2.140625" style="4" customWidth="1"/>
    <col min="7" max="7" width="10.140625" style="4" customWidth="1"/>
    <col min="8" max="8" width="8.28515625" style="7" customWidth="1"/>
    <col min="9" max="9" width="1.42578125" style="4" customWidth="1"/>
    <col min="10" max="10" width="10.140625" style="4" customWidth="1"/>
    <col min="11" max="11" width="9.7109375" style="7" customWidth="1"/>
    <col min="12" max="12" width="2" style="4" customWidth="1"/>
    <col min="13" max="13" width="9" style="4" bestFit="1" customWidth="1"/>
    <col min="14" max="14" width="9.42578125" style="7" customWidth="1"/>
    <col min="15" max="16" width="10.85546875" style="4" customWidth="1"/>
  </cols>
  <sheetData>
    <row r="1" spans="1:16" x14ac:dyDescent="0.25">
      <c r="A1" s="41" t="s">
        <v>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/>
      <c r="P1"/>
    </row>
    <row r="2" spans="1:16" ht="15" customHeight="1" x14ac:dyDescent="0.25">
      <c r="A2" s="41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P2"/>
    </row>
    <row r="3" spans="1:16" ht="15" customHeight="1" x14ac:dyDescent="0.25">
      <c r="A3" s="213">
        <v>2010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P3"/>
    </row>
    <row r="4" spans="1:16" ht="15" customHeight="1" thickBot="1" x14ac:dyDescent="0.3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P4"/>
    </row>
    <row r="5" spans="1:16" s="3" customFormat="1" ht="15" customHeight="1" x14ac:dyDescent="0.25">
      <c r="A5" s="202" t="s">
        <v>31</v>
      </c>
      <c r="B5" s="138"/>
      <c r="C5" s="139"/>
      <c r="D5" s="139"/>
      <c r="E5" s="139"/>
      <c r="F5" s="139"/>
      <c r="G5" s="139"/>
      <c r="H5" s="139" t="s">
        <v>6</v>
      </c>
      <c r="I5" s="139"/>
      <c r="J5" s="139"/>
      <c r="K5" s="139"/>
      <c r="L5" s="139"/>
      <c r="M5" s="139"/>
      <c r="N5" s="139"/>
      <c r="O5" s="9"/>
    </row>
    <row r="6" spans="1:16" s="3" customFormat="1" ht="15" customHeight="1" x14ac:dyDescent="0.25">
      <c r="A6" s="203"/>
      <c r="B6" s="107" t="s">
        <v>7</v>
      </c>
      <c r="C6" s="63"/>
      <c r="D6" s="205" t="s">
        <v>67</v>
      </c>
      <c r="E6" s="205"/>
      <c r="F6" s="63"/>
      <c r="G6" s="205" t="s">
        <v>68</v>
      </c>
      <c r="H6" s="205"/>
      <c r="I6" s="63"/>
      <c r="J6" s="205" t="s">
        <v>69</v>
      </c>
      <c r="K6" s="205"/>
      <c r="L6" s="63"/>
      <c r="M6" s="205" t="s">
        <v>70</v>
      </c>
      <c r="N6" s="205"/>
      <c r="O6" s="9"/>
    </row>
    <row r="7" spans="1:16" s="3" customFormat="1" ht="15" customHeight="1" thickBot="1" x14ac:dyDescent="0.3">
      <c r="A7" s="204"/>
      <c r="B7" s="140"/>
      <c r="C7" s="108"/>
      <c r="D7" s="64" t="s">
        <v>35</v>
      </c>
      <c r="E7" s="64" t="s">
        <v>59</v>
      </c>
      <c r="F7" s="108"/>
      <c r="G7" s="64" t="s">
        <v>35</v>
      </c>
      <c r="H7" s="64" t="s">
        <v>59</v>
      </c>
      <c r="I7" s="108"/>
      <c r="J7" s="64" t="s">
        <v>35</v>
      </c>
      <c r="K7" s="64" t="s">
        <v>59</v>
      </c>
      <c r="L7" s="108"/>
      <c r="M7" s="64" t="s">
        <v>35</v>
      </c>
      <c r="N7" s="64" t="s">
        <v>59</v>
      </c>
      <c r="O7" s="9"/>
    </row>
    <row r="8" spans="1:16" s="11" customFormat="1" ht="12.75" x14ac:dyDescent="0.2">
      <c r="A8" s="65" t="s">
        <v>35</v>
      </c>
      <c r="B8" s="66">
        <f>D8+G8+J8+M8</f>
        <v>421236</v>
      </c>
      <c r="C8" s="67"/>
      <c r="D8" s="39">
        <f>SUM(D11:D29)</f>
        <v>22371</v>
      </c>
      <c r="E8" s="68">
        <f>D8/$B8*100</f>
        <v>5.3107996467538392</v>
      </c>
      <c r="F8" s="69"/>
      <c r="G8" s="39">
        <f>SUM(G11:G29)</f>
        <v>57750</v>
      </c>
      <c r="H8" s="68">
        <f>G8/$B8*100</f>
        <v>13.709654445488988</v>
      </c>
      <c r="I8" s="69"/>
      <c r="J8" s="39">
        <f>SUM(J11:J29)</f>
        <v>303927</v>
      </c>
      <c r="K8" s="68">
        <f>J8/$B8*100</f>
        <v>72.151240634703584</v>
      </c>
      <c r="L8" s="69"/>
      <c r="M8" s="39">
        <f>SUM(M11:M29)</f>
        <v>37188</v>
      </c>
      <c r="N8" s="68">
        <f>M8/$B8*100</f>
        <v>8.8283052730535854</v>
      </c>
      <c r="O8" s="10"/>
      <c r="P8" s="10"/>
    </row>
    <row r="9" spans="1:16" s="11" customFormat="1" ht="12.75" x14ac:dyDescent="0.2">
      <c r="A9" s="78"/>
      <c r="B9" s="66"/>
      <c r="C9" s="79"/>
      <c r="D9" s="43"/>
      <c r="E9" s="70"/>
      <c r="F9" s="80"/>
      <c r="G9" s="43"/>
      <c r="H9" s="70"/>
      <c r="I9" s="80"/>
      <c r="J9" s="43"/>
      <c r="K9" s="70"/>
      <c r="L9" s="80"/>
      <c r="M9" s="43"/>
      <c r="N9" s="70"/>
      <c r="O9" s="10"/>
      <c r="P9" s="10"/>
    </row>
    <row r="10" spans="1:16" s="11" customFormat="1" ht="12.75" x14ac:dyDescent="0.2">
      <c r="A10" s="238" t="s">
        <v>109</v>
      </c>
      <c r="B10" s="49" t="s">
        <v>63</v>
      </c>
      <c r="C10" s="79"/>
      <c r="D10" s="49" t="s">
        <v>63</v>
      </c>
      <c r="E10" s="49" t="s">
        <v>63</v>
      </c>
      <c r="F10" s="49"/>
      <c r="G10" s="49" t="s">
        <v>63</v>
      </c>
      <c r="H10" s="49" t="s">
        <v>63</v>
      </c>
      <c r="I10" s="49"/>
      <c r="J10" s="49" t="s">
        <v>63</v>
      </c>
      <c r="K10" s="49" t="s">
        <v>63</v>
      </c>
      <c r="L10" s="49"/>
      <c r="M10" s="49" t="s">
        <v>63</v>
      </c>
      <c r="N10" s="49" t="s">
        <v>63</v>
      </c>
      <c r="O10" s="10"/>
      <c r="P10" s="10"/>
    </row>
    <row r="11" spans="1:16" s="11" customFormat="1" ht="12.75" x14ac:dyDescent="0.2">
      <c r="A11" s="71" t="s">
        <v>48</v>
      </c>
      <c r="B11" s="165">
        <f t="shared" ref="B11:B29" si="0">D11+G11+J11+M11</f>
        <v>550</v>
      </c>
      <c r="C11" s="166"/>
      <c r="D11" s="167">
        <v>13</v>
      </c>
      <c r="E11" s="168">
        <f t="shared" ref="E11" si="1">D11/$B11*100</f>
        <v>2.3636363636363638</v>
      </c>
      <c r="F11" s="169"/>
      <c r="G11" s="170">
        <v>100</v>
      </c>
      <c r="H11" s="171">
        <f t="shared" ref="H11:H29" si="2">G11/$B11*100</f>
        <v>18.181818181818183</v>
      </c>
      <c r="I11" s="169"/>
      <c r="J11" s="170">
        <v>385</v>
      </c>
      <c r="K11" s="171">
        <f t="shared" ref="K11:K29" si="3">J11/$B11*100</f>
        <v>70</v>
      </c>
      <c r="L11" s="169"/>
      <c r="M11" s="170">
        <v>52</v>
      </c>
      <c r="N11" s="172">
        <f t="shared" ref="N11:N29" si="4">M11/$B11*100</f>
        <v>9.454545454545455</v>
      </c>
      <c r="O11" s="10"/>
      <c r="P11" s="10"/>
    </row>
    <row r="12" spans="1:16" s="11" customFormat="1" ht="12.75" x14ac:dyDescent="0.2">
      <c r="A12" s="71" t="s">
        <v>85</v>
      </c>
      <c r="B12" s="165">
        <f t="shared" si="0"/>
        <v>51791</v>
      </c>
      <c r="C12" s="166"/>
      <c r="D12" s="170">
        <v>1515</v>
      </c>
      <c r="E12" s="171">
        <f t="shared" ref="E12" si="5">D12/$B12*100</f>
        <v>2.9252186673360234</v>
      </c>
      <c r="F12" s="169"/>
      <c r="G12" s="170">
        <v>6942</v>
      </c>
      <c r="H12" s="171">
        <f t="shared" si="2"/>
        <v>13.403873259832789</v>
      </c>
      <c r="I12" s="169"/>
      <c r="J12" s="170">
        <v>36976</v>
      </c>
      <c r="K12" s="171">
        <f t="shared" si="3"/>
        <v>71.394643857040791</v>
      </c>
      <c r="L12" s="169"/>
      <c r="M12" s="170">
        <v>6358</v>
      </c>
      <c r="N12" s="171">
        <f t="shared" si="4"/>
        <v>12.276264215790389</v>
      </c>
      <c r="O12" s="10"/>
      <c r="P12" s="10"/>
    </row>
    <row r="13" spans="1:16" s="11" customFormat="1" ht="12.75" x14ac:dyDescent="0.2">
      <c r="A13" s="71" t="s">
        <v>39</v>
      </c>
      <c r="B13" s="165">
        <f t="shared" si="0"/>
        <v>3474</v>
      </c>
      <c r="C13" s="166"/>
      <c r="D13" s="170">
        <v>9</v>
      </c>
      <c r="E13" s="171">
        <f t="shared" ref="E13" si="6">D13/$B13*100</f>
        <v>0.2590673575129534</v>
      </c>
      <c r="F13" s="169"/>
      <c r="G13" s="170">
        <v>384</v>
      </c>
      <c r="H13" s="171">
        <f t="shared" si="2"/>
        <v>11.053540587219343</v>
      </c>
      <c r="I13" s="169"/>
      <c r="J13" s="170">
        <v>2438</v>
      </c>
      <c r="K13" s="171">
        <f t="shared" si="3"/>
        <v>70.178468624064479</v>
      </c>
      <c r="L13" s="169"/>
      <c r="M13" s="170">
        <v>643</v>
      </c>
      <c r="N13" s="171">
        <f t="shared" si="4"/>
        <v>18.508923431203225</v>
      </c>
      <c r="O13" s="10"/>
      <c r="P13" s="10"/>
    </row>
    <row r="14" spans="1:16" s="11" customFormat="1" ht="12.75" x14ac:dyDescent="0.2">
      <c r="A14" s="71" t="s">
        <v>43</v>
      </c>
      <c r="B14" s="165">
        <f t="shared" si="0"/>
        <v>572</v>
      </c>
      <c r="C14" s="166"/>
      <c r="D14" s="170">
        <v>39</v>
      </c>
      <c r="E14" s="172">
        <f t="shared" ref="E14" si="7">D14/$B14*100</f>
        <v>6.8181818181818175</v>
      </c>
      <c r="F14" s="169"/>
      <c r="G14" s="170">
        <v>92</v>
      </c>
      <c r="H14" s="171">
        <f t="shared" si="2"/>
        <v>16.083916083916083</v>
      </c>
      <c r="I14" s="169"/>
      <c r="J14" s="170">
        <v>410</v>
      </c>
      <c r="K14" s="171">
        <f t="shared" si="3"/>
        <v>71.67832167832168</v>
      </c>
      <c r="L14" s="169"/>
      <c r="M14" s="170">
        <v>31</v>
      </c>
      <c r="N14" s="171">
        <f t="shared" si="4"/>
        <v>5.4195804195804191</v>
      </c>
      <c r="O14" s="10"/>
      <c r="P14" s="10"/>
    </row>
    <row r="15" spans="1:16" s="11" customFormat="1" ht="12.75" x14ac:dyDescent="0.2">
      <c r="A15" s="71" t="s">
        <v>36</v>
      </c>
      <c r="B15" s="165">
        <f t="shared" si="0"/>
        <v>34024</v>
      </c>
      <c r="C15" s="166"/>
      <c r="D15" s="170">
        <v>320</v>
      </c>
      <c r="E15" s="172">
        <f t="shared" ref="E15" si="8">D15/$B15*100</f>
        <v>0.94051257935574895</v>
      </c>
      <c r="F15" s="169"/>
      <c r="G15" s="170">
        <v>4939</v>
      </c>
      <c r="H15" s="171">
        <f t="shared" si="2"/>
        <v>14.516223841993886</v>
      </c>
      <c r="I15" s="169"/>
      <c r="J15" s="170">
        <v>25089</v>
      </c>
      <c r="K15" s="171">
        <f t="shared" si="3"/>
        <v>73.739125323301209</v>
      </c>
      <c r="L15" s="169"/>
      <c r="M15" s="170">
        <v>3676</v>
      </c>
      <c r="N15" s="171">
        <f t="shared" si="4"/>
        <v>10.804138255349164</v>
      </c>
      <c r="O15" s="10"/>
      <c r="P15" s="10"/>
    </row>
    <row r="16" spans="1:16" s="11" customFormat="1" ht="12.75" x14ac:dyDescent="0.2">
      <c r="A16" s="71" t="s">
        <v>49</v>
      </c>
      <c r="B16" s="165">
        <f t="shared" si="0"/>
        <v>2</v>
      </c>
      <c r="C16" s="166"/>
      <c r="D16" s="167">
        <v>0</v>
      </c>
      <c r="E16" s="168">
        <f t="shared" ref="E16" si="9">D16/$B16*100</f>
        <v>0</v>
      </c>
      <c r="F16" s="169"/>
      <c r="G16" s="170">
        <v>0</v>
      </c>
      <c r="H16" s="171">
        <f t="shared" si="2"/>
        <v>0</v>
      </c>
      <c r="I16" s="169"/>
      <c r="J16" s="170">
        <v>2</v>
      </c>
      <c r="K16" s="172">
        <f t="shared" si="3"/>
        <v>100</v>
      </c>
      <c r="L16" s="169"/>
      <c r="M16" s="170">
        <v>0</v>
      </c>
      <c r="N16" s="171">
        <f t="shared" si="4"/>
        <v>0</v>
      </c>
      <c r="O16" s="10"/>
      <c r="P16" s="10"/>
    </row>
    <row r="17" spans="1:16" s="11" customFormat="1" ht="12.75" x14ac:dyDescent="0.2">
      <c r="A17" s="71" t="s">
        <v>42</v>
      </c>
      <c r="B17" s="165">
        <f t="shared" si="0"/>
        <v>67</v>
      </c>
      <c r="C17" s="166"/>
      <c r="D17" s="170">
        <v>0</v>
      </c>
      <c r="E17" s="171">
        <f t="shared" ref="E17" si="10">D17/$B17*100</f>
        <v>0</v>
      </c>
      <c r="F17" s="169"/>
      <c r="G17" s="170">
        <v>8</v>
      </c>
      <c r="H17" s="171">
        <f t="shared" si="2"/>
        <v>11.940298507462686</v>
      </c>
      <c r="I17" s="169"/>
      <c r="J17" s="170">
        <v>48</v>
      </c>
      <c r="K17" s="171">
        <f t="shared" si="3"/>
        <v>71.641791044776113</v>
      </c>
      <c r="L17" s="169"/>
      <c r="M17" s="170">
        <v>11</v>
      </c>
      <c r="N17" s="171">
        <f t="shared" si="4"/>
        <v>16.417910447761194</v>
      </c>
      <c r="O17" s="10"/>
      <c r="P17" s="10"/>
    </row>
    <row r="18" spans="1:16" s="11" customFormat="1" ht="12.75" x14ac:dyDescent="0.2">
      <c r="A18" s="71" t="s">
        <v>86</v>
      </c>
      <c r="B18" s="165">
        <f t="shared" si="0"/>
        <v>33</v>
      </c>
      <c r="C18" s="166"/>
      <c r="D18" s="170">
        <v>5</v>
      </c>
      <c r="E18" s="172">
        <f t="shared" ref="E18" si="11">D18/$B18*100</f>
        <v>15.151515151515152</v>
      </c>
      <c r="F18" s="169"/>
      <c r="G18" s="170">
        <v>3</v>
      </c>
      <c r="H18" s="171">
        <f t="shared" si="2"/>
        <v>9.0909090909090917</v>
      </c>
      <c r="I18" s="169"/>
      <c r="J18" s="170">
        <v>23</v>
      </c>
      <c r="K18" s="172">
        <f t="shared" si="3"/>
        <v>69.696969696969703</v>
      </c>
      <c r="L18" s="169"/>
      <c r="M18" s="170">
        <v>2</v>
      </c>
      <c r="N18" s="171">
        <f t="shared" si="4"/>
        <v>6.0606060606060606</v>
      </c>
      <c r="O18" s="10"/>
      <c r="P18" s="10"/>
    </row>
    <row r="19" spans="1:16" s="11" customFormat="1" ht="12.75" x14ac:dyDescent="0.2">
      <c r="A19" s="71" t="s">
        <v>45</v>
      </c>
      <c r="B19" s="165">
        <f t="shared" si="0"/>
        <v>1</v>
      </c>
      <c r="C19" s="166"/>
      <c r="D19" s="167">
        <v>0</v>
      </c>
      <c r="E19" s="168">
        <f t="shared" ref="E19" si="12">D19/$B19*100</f>
        <v>0</v>
      </c>
      <c r="F19" s="169"/>
      <c r="G19" s="170">
        <v>0</v>
      </c>
      <c r="H19" s="171">
        <f t="shared" si="2"/>
        <v>0</v>
      </c>
      <c r="I19" s="169"/>
      <c r="J19" s="170">
        <v>1</v>
      </c>
      <c r="K19" s="172">
        <f t="shared" si="3"/>
        <v>100</v>
      </c>
      <c r="L19" s="169"/>
      <c r="M19" s="170">
        <v>0</v>
      </c>
      <c r="N19" s="172">
        <f t="shared" si="4"/>
        <v>0</v>
      </c>
      <c r="O19" s="10"/>
      <c r="P19" s="10"/>
    </row>
    <row r="20" spans="1:16" s="11" customFormat="1" ht="12.75" x14ac:dyDescent="0.2">
      <c r="A20" s="71" t="s">
        <v>38</v>
      </c>
      <c r="B20" s="165">
        <f t="shared" si="0"/>
        <v>203</v>
      </c>
      <c r="C20" s="166"/>
      <c r="D20" s="170">
        <v>20</v>
      </c>
      <c r="E20" s="171">
        <f t="shared" ref="E20" si="13">D20/$B20*100</f>
        <v>9.8522167487684733</v>
      </c>
      <c r="F20" s="169"/>
      <c r="G20" s="170">
        <v>35</v>
      </c>
      <c r="H20" s="171">
        <f t="shared" si="2"/>
        <v>17.241379310344829</v>
      </c>
      <c r="I20" s="169"/>
      <c r="J20" s="170">
        <v>136</v>
      </c>
      <c r="K20" s="171">
        <f t="shared" si="3"/>
        <v>66.995073891625609</v>
      </c>
      <c r="L20" s="169"/>
      <c r="M20" s="170">
        <v>12</v>
      </c>
      <c r="N20" s="171">
        <f t="shared" si="4"/>
        <v>5.9113300492610836</v>
      </c>
      <c r="O20" s="10"/>
      <c r="P20" s="10"/>
    </row>
    <row r="21" spans="1:16" s="11" customFormat="1" ht="12.75" x14ac:dyDescent="0.2">
      <c r="A21" s="71" t="s">
        <v>47</v>
      </c>
      <c r="B21" s="165">
        <f t="shared" si="0"/>
        <v>987</v>
      </c>
      <c r="C21" s="166"/>
      <c r="D21" s="170">
        <v>128</v>
      </c>
      <c r="E21" s="171">
        <f t="shared" ref="E21" si="14">D21/$B21*100</f>
        <v>12.968591691995949</v>
      </c>
      <c r="F21" s="169"/>
      <c r="G21" s="170">
        <v>64</v>
      </c>
      <c r="H21" s="171">
        <f t="shared" si="2"/>
        <v>6.4842958459979743</v>
      </c>
      <c r="I21" s="169"/>
      <c r="J21" s="170">
        <v>693</v>
      </c>
      <c r="K21" s="171">
        <f t="shared" si="3"/>
        <v>70.212765957446805</v>
      </c>
      <c r="L21" s="169"/>
      <c r="M21" s="170">
        <v>102</v>
      </c>
      <c r="N21" s="171">
        <f t="shared" si="4"/>
        <v>10.334346504559271</v>
      </c>
      <c r="O21" s="10"/>
      <c r="P21" s="10"/>
    </row>
    <row r="22" spans="1:16" s="11" customFormat="1" ht="12.75" x14ac:dyDescent="0.2">
      <c r="A22" s="71" t="s">
        <v>37</v>
      </c>
      <c r="B22" s="165">
        <f t="shared" si="0"/>
        <v>73648</v>
      </c>
      <c r="C22" s="166"/>
      <c r="D22" s="170">
        <v>1028</v>
      </c>
      <c r="E22" s="171">
        <f t="shared" ref="E22" si="15">D22/$B22*100</f>
        <v>1.3958288072995872</v>
      </c>
      <c r="F22" s="169"/>
      <c r="G22" s="170">
        <v>9386</v>
      </c>
      <c r="H22" s="171">
        <f t="shared" si="2"/>
        <v>12.744405822289812</v>
      </c>
      <c r="I22" s="169"/>
      <c r="J22" s="170">
        <v>54929</v>
      </c>
      <c r="K22" s="171">
        <f t="shared" si="3"/>
        <v>74.583152291983495</v>
      </c>
      <c r="L22" s="169"/>
      <c r="M22" s="170">
        <v>8305</v>
      </c>
      <c r="N22" s="172">
        <f t="shared" si="4"/>
        <v>11.276613078427113</v>
      </c>
      <c r="O22" s="10"/>
      <c r="P22" s="10"/>
    </row>
    <row r="23" spans="1:16" s="11" customFormat="1" ht="12.75" x14ac:dyDescent="0.2">
      <c r="A23" s="71" t="s">
        <v>87</v>
      </c>
      <c r="B23" s="165">
        <f t="shared" si="0"/>
        <v>2148</v>
      </c>
      <c r="C23" s="166"/>
      <c r="D23" s="170">
        <v>154</v>
      </c>
      <c r="E23" s="171">
        <f t="shared" ref="E23" si="16">D23/$B23*100</f>
        <v>7.1694599627560516</v>
      </c>
      <c r="F23" s="169"/>
      <c r="G23" s="170">
        <v>287</v>
      </c>
      <c r="H23" s="171">
        <f t="shared" si="2"/>
        <v>13.361266294227189</v>
      </c>
      <c r="I23" s="169"/>
      <c r="J23" s="170">
        <v>1574</v>
      </c>
      <c r="K23" s="171">
        <f t="shared" si="3"/>
        <v>73.277467411545629</v>
      </c>
      <c r="L23" s="169"/>
      <c r="M23" s="170">
        <v>133</v>
      </c>
      <c r="N23" s="171">
        <f t="shared" si="4"/>
        <v>6.1918063314711356</v>
      </c>
      <c r="O23" s="10"/>
      <c r="P23" s="10"/>
    </row>
    <row r="24" spans="1:16" s="11" customFormat="1" ht="12.75" x14ac:dyDescent="0.2">
      <c r="A24" s="71" t="s">
        <v>88</v>
      </c>
      <c r="B24" s="165">
        <f t="shared" si="0"/>
        <v>260</v>
      </c>
      <c r="C24" s="166"/>
      <c r="D24" s="167">
        <v>19</v>
      </c>
      <c r="E24" s="168">
        <f t="shared" ref="E24" si="17">D24/$B24*100</f>
        <v>7.3076923076923084</v>
      </c>
      <c r="F24" s="169"/>
      <c r="G24" s="170">
        <v>30</v>
      </c>
      <c r="H24" s="171">
        <f t="shared" si="2"/>
        <v>11.538461538461538</v>
      </c>
      <c r="I24" s="169"/>
      <c r="J24" s="170">
        <v>193</v>
      </c>
      <c r="K24" s="172">
        <f t="shared" si="3"/>
        <v>74.230769230769226</v>
      </c>
      <c r="L24" s="169"/>
      <c r="M24" s="170">
        <v>18</v>
      </c>
      <c r="N24" s="171">
        <f t="shared" si="4"/>
        <v>6.9230769230769234</v>
      </c>
      <c r="O24" s="10"/>
      <c r="P24" s="10"/>
    </row>
    <row r="25" spans="1:16" s="11" customFormat="1" ht="12.75" x14ac:dyDescent="0.2">
      <c r="A25" s="71" t="s">
        <v>89</v>
      </c>
      <c r="B25" s="165">
        <f t="shared" si="0"/>
        <v>0</v>
      </c>
      <c r="C25" s="166"/>
      <c r="D25" s="167">
        <v>0</v>
      </c>
      <c r="E25" s="167">
        <v>0</v>
      </c>
      <c r="F25" s="169"/>
      <c r="G25" s="167">
        <v>0</v>
      </c>
      <c r="H25" s="167">
        <v>0</v>
      </c>
      <c r="I25" s="169"/>
      <c r="J25" s="167">
        <v>0</v>
      </c>
      <c r="K25" s="167">
        <v>0</v>
      </c>
      <c r="L25" s="169"/>
      <c r="M25" s="170">
        <v>0</v>
      </c>
      <c r="N25" s="167">
        <v>0</v>
      </c>
      <c r="O25" s="10"/>
      <c r="P25" s="10"/>
    </row>
    <row r="26" spans="1:16" s="11" customFormat="1" ht="12.75" x14ac:dyDescent="0.2">
      <c r="A26" s="71" t="s">
        <v>46</v>
      </c>
      <c r="B26" s="165">
        <f t="shared" si="0"/>
        <v>0</v>
      </c>
      <c r="C26" s="166"/>
      <c r="D26" s="170">
        <v>0</v>
      </c>
      <c r="E26" s="170">
        <v>0</v>
      </c>
      <c r="F26" s="169"/>
      <c r="G26" s="170">
        <v>0</v>
      </c>
      <c r="H26" s="170">
        <v>0</v>
      </c>
      <c r="I26" s="169"/>
      <c r="J26" s="170">
        <v>0</v>
      </c>
      <c r="K26" s="170">
        <v>0</v>
      </c>
      <c r="L26" s="169"/>
      <c r="M26" s="170">
        <v>0</v>
      </c>
      <c r="N26" s="170">
        <v>0</v>
      </c>
      <c r="O26" s="10"/>
      <c r="P26" s="10"/>
    </row>
    <row r="27" spans="1:16" s="11" customFormat="1" ht="12.75" x14ac:dyDescent="0.2">
      <c r="A27" s="71" t="s">
        <v>44</v>
      </c>
      <c r="B27" s="165">
        <f t="shared" si="0"/>
        <v>12543</v>
      </c>
      <c r="C27" s="166"/>
      <c r="D27" s="170">
        <v>732</v>
      </c>
      <c r="E27" s="171">
        <f t="shared" ref="E27" si="18">D27/$B27*100</f>
        <v>5.8359244199952167</v>
      </c>
      <c r="F27" s="169"/>
      <c r="G27" s="170">
        <v>1643</v>
      </c>
      <c r="H27" s="172">
        <f t="shared" si="2"/>
        <v>13.098939647612214</v>
      </c>
      <c r="I27" s="169"/>
      <c r="J27" s="170">
        <v>9103</v>
      </c>
      <c r="K27" s="171">
        <f t="shared" si="3"/>
        <v>72.574344255760181</v>
      </c>
      <c r="L27" s="169"/>
      <c r="M27" s="170">
        <v>1065</v>
      </c>
      <c r="N27" s="171">
        <f t="shared" si="4"/>
        <v>8.4907916766323854</v>
      </c>
      <c r="O27" s="10"/>
      <c r="P27" s="10"/>
    </row>
    <row r="28" spans="1:16" s="11" customFormat="1" ht="12.75" x14ac:dyDescent="0.2">
      <c r="A28" s="71" t="s">
        <v>40</v>
      </c>
      <c r="B28" s="165">
        <f t="shared" si="0"/>
        <v>128566</v>
      </c>
      <c r="C28" s="166"/>
      <c r="D28" s="170">
        <v>8861</v>
      </c>
      <c r="E28" s="172">
        <f t="shared" ref="E28" si="19">D28/$B28*100</f>
        <v>6.892179892039886</v>
      </c>
      <c r="F28" s="169"/>
      <c r="G28" s="170">
        <v>18393</v>
      </c>
      <c r="H28" s="171">
        <f t="shared" si="2"/>
        <v>14.306270709207721</v>
      </c>
      <c r="I28" s="169"/>
      <c r="J28" s="170">
        <v>90630</v>
      </c>
      <c r="K28" s="171">
        <f t="shared" si="3"/>
        <v>70.492976370113396</v>
      </c>
      <c r="L28" s="169"/>
      <c r="M28" s="170">
        <v>10682</v>
      </c>
      <c r="N28" s="171">
        <f t="shared" si="4"/>
        <v>8.3085730286389872</v>
      </c>
      <c r="O28" s="10"/>
      <c r="P28" s="10"/>
    </row>
    <row r="29" spans="1:16" s="11" customFormat="1" ht="13.5" thickBot="1" x14ac:dyDescent="0.25">
      <c r="A29" s="74" t="s">
        <v>41</v>
      </c>
      <c r="B29" s="173">
        <f t="shared" si="0"/>
        <v>112367</v>
      </c>
      <c r="C29" s="173"/>
      <c r="D29" s="170">
        <v>9528</v>
      </c>
      <c r="E29" s="171">
        <f t="shared" ref="E29" si="20">D29/$B29*100</f>
        <v>8.479357818576629</v>
      </c>
      <c r="F29" s="174"/>
      <c r="G29" s="170">
        <v>15444</v>
      </c>
      <c r="H29" s="175">
        <f t="shared" si="2"/>
        <v>13.744248756307456</v>
      </c>
      <c r="I29" s="174"/>
      <c r="J29" s="176">
        <v>81297</v>
      </c>
      <c r="K29" s="175">
        <f t="shared" si="3"/>
        <v>72.349533225947113</v>
      </c>
      <c r="L29" s="174"/>
      <c r="M29" s="176">
        <v>6098</v>
      </c>
      <c r="N29" s="175">
        <f t="shared" si="4"/>
        <v>5.4268601991687957</v>
      </c>
      <c r="O29" s="10"/>
      <c r="P29" s="10"/>
    </row>
    <row r="30" spans="1:16" s="62" customFormat="1" ht="10.5" customHeight="1" x14ac:dyDescent="0.15">
      <c r="A30" s="216" t="s">
        <v>108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33"/>
      <c r="P30" s="33"/>
    </row>
    <row r="31" spans="1:16" x14ac:dyDescent="0.25">
      <c r="A31" s="215" t="s">
        <v>110</v>
      </c>
      <c r="B31" s="215"/>
      <c r="C31" s="215"/>
      <c r="D31" s="215"/>
      <c r="E31" s="215"/>
      <c r="F31" s="215"/>
      <c r="G31" s="215"/>
      <c r="H31" s="215"/>
      <c r="I31" s="215"/>
      <c r="J31" s="42"/>
      <c r="K31" s="4"/>
      <c r="M31"/>
      <c r="N31" s="3"/>
      <c r="O31"/>
      <c r="P31"/>
    </row>
    <row r="32" spans="1:16" s="178" customFormat="1" ht="10.5" x14ac:dyDescent="0.15">
      <c r="A32" s="60" t="s">
        <v>13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</row>
    <row r="33" spans="1:16" s="11" customFormat="1" ht="12.75" x14ac:dyDescent="0.2">
      <c r="A33" s="60" t="s">
        <v>97</v>
      </c>
      <c r="B33" s="10"/>
      <c r="C33" s="10"/>
      <c r="D33" s="10"/>
      <c r="E33" s="77"/>
      <c r="F33" s="10"/>
      <c r="G33" s="10"/>
      <c r="H33" s="77"/>
      <c r="I33" s="10"/>
      <c r="J33" s="10"/>
      <c r="K33" s="77"/>
      <c r="L33" s="10"/>
      <c r="M33" s="10"/>
      <c r="N33" s="77"/>
      <c r="O33" s="10"/>
      <c r="P33" s="10"/>
    </row>
    <row r="34" spans="1:16" s="11" customFormat="1" ht="12.75" x14ac:dyDescent="0.2">
      <c r="A34" s="10"/>
      <c r="B34" s="10"/>
      <c r="C34" s="10"/>
      <c r="D34" s="10"/>
      <c r="E34" s="77"/>
      <c r="F34" s="10"/>
      <c r="G34" s="10"/>
      <c r="H34" s="77"/>
      <c r="I34" s="10"/>
      <c r="J34" s="72"/>
      <c r="K34" s="77"/>
      <c r="L34" s="10"/>
      <c r="M34" s="10"/>
      <c r="N34" s="77"/>
      <c r="O34" s="10"/>
      <c r="P34" s="10"/>
    </row>
    <row r="35" spans="1:16" s="11" customFormat="1" ht="12.75" x14ac:dyDescent="0.2">
      <c r="A35" s="10"/>
      <c r="B35" s="10"/>
      <c r="C35" s="10"/>
      <c r="D35" s="10"/>
      <c r="E35" s="77"/>
      <c r="F35" s="10"/>
      <c r="G35" s="10"/>
      <c r="H35" s="77"/>
      <c r="I35" s="10"/>
      <c r="J35" s="10"/>
      <c r="K35" s="77"/>
      <c r="L35" s="10"/>
      <c r="M35" s="10"/>
      <c r="N35" s="77"/>
      <c r="O35" s="10"/>
      <c r="P35" s="10"/>
    </row>
    <row r="36" spans="1:16" s="11" customFormat="1" ht="12.75" x14ac:dyDescent="0.2">
      <c r="A36" s="10"/>
      <c r="B36" s="10"/>
      <c r="C36" s="10"/>
      <c r="D36" s="10"/>
      <c r="E36" s="77"/>
      <c r="F36" s="10"/>
      <c r="G36" s="10"/>
      <c r="H36" s="77"/>
      <c r="I36" s="10"/>
      <c r="J36" s="10"/>
      <c r="K36" s="77"/>
      <c r="L36" s="10"/>
      <c r="M36" s="10"/>
      <c r="N36" s="77"/>
      <c r="O36" s="10"/>
      <c r="P36" s="10"/>
    </row>
    <row r="37" spans="1:16" s="11" customFormat="1" ht="12.75" x14ac:dyDescent="0.2">
      <c r="A37" s="10"/>
      <c r="B37" s="10"/>
      <c r="C37" s="10"/>
      <c r="D37" s="10"/>
      <c r="E37" s="77"/>
      <c r="F37" s="10"/>
      <c r="G37" s="10"/>
      <c r="H37" s="77"/>
      <c r="I37" s="10"/>
      <c r="J37" s="10"/>
      <c r="K37" s="77"/>
      <c r="L37" s="10"/>
      <c r="M37" s="10"/>
      <c r="N37" s="77"/>
      <c r="O37" s="10"/>
      <c r="P37" s="10"/>
    </row>
  </sheetData>
  <mergeCells count="5">
    <mergeCell ref="A5:A7"/>
    <mergeCell ref="D6:E6"/>
    <mergeCell ref="G6:H6"/>
    <mergeCell ref="J6:K6"/>
    <mergeCell ref="M6:N6"/>
  </mergeCells>
  <phoneticPr fontId="26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>
      <selection activeCell="A4" sqref="A4"/>
    </sheetView>
  </sheetViews>
  <sheetFormatPr baseColWidth="10" defaultRowHeight="15" x14ac:dyDescent="0.25"/>
  <cols>
    <col min="1" max="1" width="25.140625" style="2" customWidth="1"/>
    <col min="2" max="2" width="12.28515625" style="2" customWidth="1"/>
    <col min="3" max="3" width="2" style="2" customWidth="1"/>
    <col min="4" max="4" width="10.5703125" style="2" bestFit="1" customWidth="1"/>
    <col min="5" max="5" width="10.85546875" style="2" customWidth="1"/>
    <col min="6" max="6" width="1.42578125" style="2" customWidth="1"/>
    <col min="7" max="7" width="12.28515625" style="2" bestFit="1" customWidth="1"/>
    <col min="8" max="8" width="10.85546875" style="2" customWidth="1"/>
    <col min="9" max="9" width="1.42578125" style="2" customWidth="1"/>
    <col min="10" max="10" width="10.5703125" style="2" bestFit="1" customWidth="1"/>
    <col min="11" max="11" width="10.85546875" style="2" customWidth="1"/>
    <col min="12" max="12" width="1.42578125" style="2" customWidth="1"/>
    <col min="13" max="13" width="9.42578125" style="2" customWidth="1"/>
    <col min="14" max="15" width="10.85546875" style="2" customWidth="1"/>
  </cols>
  <sheetData>
    <row r="1" spans="1:16" s="11" customFormat="1" ht="15" customHeight="1" x14ac:dyDescent="0.2">
      <c r="A1" s="14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0"/>
      <c r="P1" s="10"/>
    </row>
    <row r="2" spans="1:16" s="11" customFormat="1" ht="15" customHeight="1" x14ac:dyDescent="0.2">
      <c r="A2" s="14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0"/>
      <c r="P2" s="10"/>
    </row>
    <row r="3" spans="1:16" s="11" customFormat="1" ht="15" customHeight="1" x14ac:dyDescent="0.2">
      <c r="A3" s="112">
        <v>2010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0"/>
      <c r="P3" s="10"/>
    </row>
    <row r="4" spans="1:16" s="11" customFormat="1" ht="13.5" thickBo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15"/>
    </row>
    <row r="5" spans="1:16" s="11" customFormat="1" ht="12.75" customHeight="1" x14ac:dyDescent="0.2">
      <c r="A5" s="187" t="s">
        <v>31</v>
      </c>
      <c r="B5" s="206" t="s">
        <v>9</v>
      </c>
      <c r="C5" s="83"/>
      <c r="D5" s="208" t="s">
        <v>67</v>
      </c>
      <c r="E5" s="208"/>
      <c r="F5" s="84"/>
      <c r="G5" s="183" t="s">
        <v>10</v>
      </c>
      <c r="H5" s="183"/>
      <c r="I5" s="141"/>
      <c r="J5" s="209" t="s">
        <v>11</v>
      </c>
      <c r="K5" s="209"/>
      <c r="L5" s="105"/>
      <c r="M5" s="183" t="s">
        <v>12</v>
      </c>
      <c r="N5" s="183"/>
      <c r="O5" s="15"/>
    </row>
    <row r="6" spans="1:16" s="11" customFormat="1" ht="13.5" thickBot="1" x14ac:dyDescent="0.25">
      <c r="A6" s="189"/>
      <c r="B6" s="207"/>
      <c r="C6" s="85"/>
      <c r="D6" s="86" t="s">
        <v>35</v>
      </c>
      <c r="E6" s="86" t="s">
        <v>59</v>
      </c>
      <c r="F6" s="86"/>
      <c r="G6" s="86" t="s">
        <v>32</v>
      </c>
      <c r="H6" s="86" t="s">
        <v>59</v>
      </c>
      <c r="I6" s="142"/>
      <c r="J6" s="86" t="s">
        <v>32</v>
      </c>
      <c r="K6" s="106" t="s">
        <v>59</v>
      </c>
      <c r="L6" s="106"/>
      <c r="M6" s="86" t="s">
        <v>32</v>
      </c>
      <c r="N6" s="143" t="s">
        <v>59</v>
      </c>
      <c r="O6" s="15"/>
    </row>
    <row r="7" spans="1:16" s="11" customFormat="1" ht="12.75" x14ac:dyDescent="0.2">
      <c r="A7" s="247" t="s">
        <v>35</v>
      </c>
      <c r="B7" s="79">
        <f>D7+G7+J7+M7</f>
        <v>1656657</v>
      </c>
      <c r="C7" s="79"/>
      <c r="D7" s="43">
        <f>SUM(D10:D28)</f>
        <v>353478</v>
      </c>
      <c r="E7" s="87">
        <f>D7/$B7*100</f>
        <v>21.336824701794036</v>
      </c>
      <c r="F7" s="80"/>
      <c r="G7" s="43">
        <f>SUM(G10:G28)</f>
        <v>1111984</v>
      </c>
      <c r="H7" s="87">
        <f>G7/$B7*100</f>
        <v>67.12216228223464</v>
      </c>
      <c r="I7" s="80"/>
      <c r="J7" s="43">
        <f>SUM(J10:J28)</f>
        <v>135422</v>
      </c>
      <c r="K7" s="87">
        <f>J7/$B7*100</f>
        <v>8.1744138949704137</v>
      </c>
      <c r="L7" s="80"/>
      <c r="M7" s="43">
        <f>SUM(M10:M28)</f>
        <v>55773</v>
      </c>
      <c r="N7" s="87">
        <f>M7/$B7*100</f>
        <v>3.366599121000907</v>
      </c>
      <c r="O7" s="15"/>
    </row>
    <row r="8" spans="1:16" s="11" customFormat="1" ht="12.75" x14ac:dyDescent="0.2">
      <c r="A8" s="78"/>
      <c r="B8" s="79"/>
      <c r="C8" s="79"/>
      <c r="D8" s="43"/>
      <c r="E8" s="87"/>
      <c r="F8" s="80"/>
      <c r="G8" s="79"/>
      <c r="H8" s="87"/>
      <c r="I8" s="80"/>
      <c r="J8" s="43"/>
      <c r="K8" s="87"/>
      <c r="L8" s="80"/>
      <c r="M8" s="79"/>
      <c r="N8" s="87"/>
      <c r="O8" s="15"/>
    </row>
    <row r="9" spans="1:16" s="11" customFormat="1" ht="12.75" x14ac:dyDescent="0.2">
      <c r="A9" s="238" t="s">
        <v>109</v>
      </c>
      <c r="B9" s="49" t="s">
        <v>63</v>
      </c>
      <c r="C9" s="79"/>
      <c r="D9" s="49" t="s">
        <v>63</v>
      </c>
      <c r="E9" s="49" t="s">
        <v>63</v>
      </c>
      <c r="F9" s="49"/>
      <c r="G9" s="49" t="s">
        <v>63</v>
      </c>
      <c r="H9" s="49" t="s">
        <v>63</v>
      </c>
      <c r="I9" s="49"/>
      <c r="J9" s="49" t="s">
        <v>63</v>
      </c>
      <c r="K9" s="49" t="s">
        <v>63</v>
      </c>
      <c r="L9" s="49"/>
      <c r="M9" s="49" t="s">
        <v>63</v>
      </c>
      <c r="N9" s="49" t="s">
        <v>63</v>
      </c>
      <c r="O9" s="15"/>
    </row>
    <row r="10" spans="1:16" s="15" customFormat="1" ht="12.75" x14ac:dyDescent="0.2">
      <c r="A10" s="71" t="s">
        <v>48</v>
      </c>
      <c r="B10" s="46">
        <f t="shared" ref="B10:B28" si="0">D10+G10+J10+M10</f>
        <v>1333</v>
      </c>
      <c r="C10" s="73"/>
      <c r="D10" s="46">
        <v>524</v>
      </c>
      <c r="E10" s="88">
        <f t="shared" ref="E10:E28" si="1">D10/$B10*100</f>
        <v>39.309827456864213</v>
      </c>
      <c r="G10" s="73">
        <v>709</v>
      </c>
      <c r="H10" s="88">
        <f t="shared" ref="H10:H28" si="2">G10/$B10*100</f>
        <v>53.188297074268561</v>
      </c>
      <c r="J10" s="46">
        <v>88</v>
      </c>
      <c r="K10" s="88">
        <f t="shared" ref="K10:K28" si="3">J10/$B10*100</f>
        <v>6.601650412603151</v>
      </c>
      <c r="M10" s="89">
        <v>12</v>
      </c>
      <c r="N10" s="90">
        <f t="shared" ref="N10:N28" si="4">M10/$B10*100</f>
        <v>0.9002250562640659</v>
      </c>
    </row>
    <row r="11" spans="1:16" s="15" customFormat="1" ht="12.75" x14ac:dyDescent="0.2">
      <c r="A11" s="71" t="s">
        <v>85</v>
      </c>
      <c r="B11" s="46">
        <f t="shared" si="0"/>
        <v>154754</v>
      </c>
      <c r="C11" s="73"/>
      <c r="D11" s="46">
        <v>34883</v>
      </c>
      <c r="E11" s="88">
        <f t="shared" si="1"/>
        <v>22.540935937035552</v>
      </c>
      <c r="G11" s="73">
        <v>98252</v>
      </c>
      <c r="H11" s="88">
        <f t="shared" si="2"/>
        <v>63.489150522765158</v>
      </c>
      <c r="J11" s="46">
        <v>17777</v>
      </c>
      <c r="K11" s="88">
        <f t="shared" si="3"/>
        <v>11.487263657159104</v>
      </c>
      <c r="M11" s="91">
        <v>3842</v>
      </c>
      <c r="N11" s="90">
        <f t="shared" si="4"/>
        <v>2.48264988304018</v>
      </c>
    </row>
    <row r="12" spans="1:16" s="15" customFormat="1" ht="12.75" x14ac:dyDescent="0.2">
      <c r="A12" s="71" t="s">
        <v>39</v>
      </c>
      <c r="B12" s="46">
        <f t="shared" si="0"/>
        <v>33196</v>
      </c>
      <c r="C12" s="73"/>
      <c r="D12" s="46">
        <v>4669</v>
      </c>
      <c r="E12" s="88">
        <f t="shared" si="1"/>
        <v>14.064947584046269</v>
      </c>
      <c r="G12" s="73">
        <v>18766</v>
      </c>
      <c r="H12" s="88">
        <f t="shared" si="2"/>
        <v>56.530907338233526</v>
      </c>
      <c r="J12" s="46">
        <v>6955</v>
      </c>
      <c r="K12" s="88">
        <f t="shared" si="3"/>
        <v>20.951319436076634</v>
      </c>
      <c r="M12" s="91">
        <v>2806</v>
      </c>
      <c r="N12" s="90">
        <f t="shared" si="4"/>
        <v>8.452825641643571</v>
      </c>
    </row>
    <row r="13" spans="1:16" s="15" customFormat="1" ht="12.75" x14ac:dyDescent="0.2">
      <c r="A13" s="71" t="s">
        <v>43</v>
      </c>
      <c r="B13" s="46">
        <f t="shared" si="0"/>
        <v>1875</v>
      </c>
      <c r="C13" s="73"/>
      <c r="D13" s="46">
        <v>515</v>
      </c>
      <c r="E13" s="88">
        <f t="shared" si="1"/>
        <v>27.466666666666669</v>
      </c>
      <c r="G13" s="73">
        <v>1293</v>
      </c>
      <c r="H13" s="88">
        <f t="shared" si="2"/>
        <v>68.959999999999994</v>
      </c>
      <c r="J13" s="46">
        <v>58</v>
      </c>
      <c r="K13" s="88">
        <f t="shared" si="3"/>
        <v>3.0933333333333333</v>
      </c>
      <c r="M13" s="91">
        <v>9</v>
      </c>
      <c r="N13" s="90">
        <f t="shared" si="4"/>
        <v>0.48</v>
      </c>
    </row>
    <row r="14" spans="1:16" s="15" customFormat="1" ht="12.75" x14ac:dyDescent="0.2">
      <c r="A14" s="71" t="s">
        <v>36</v>
      </c>
      <c r="B14" s="46">
        <f t="shared" si="0"/>
        <v>123392</v>
      </c>
      <c r="C14" s="73"/>
      <c r="D14" s="46">
        <v>15226</v>
      </c>
      <c r="E14" s="88">
        <f t="shared" si="1"/>
        <v>12.339535788381744</v>
      </c>
      <c r="G14" s="73">
        <v>93010</v>
      </c>
      <c r="H14" s="88">
        <f t="shared" si="2"/>
        <v>75.377658195020743</v>
      </c>
      <c r="J14" s="46">
        <v>12264</v>
      </c>
      <c r="K14" s="88">
        <f t="shared" si="3"/>
        <v>9.9390560165975099</v>
      </c>
      <c r="M14" s="91">
        <v>2892</v>
      </c>
      <c r="N14" s="90">
        <f t="shared" si="4"/>
        <v>2.34375</v>
      </c>
    </row>
    <row r="15" spans="1:16" s="15" customFormat="1" ht="12.75" x14ac:dyDescent="0.2">
      <c r="A15" s="71" t="s">
        <v>49</v>
      </c>
      <c r="B15" s="46">
        <f t="shared" si="0"/>
        <v>81</v>
      </c>
      <c r="C15" s="73"/>
      <c r="D15" s="46">
        <v>38</v>
      </c>
      <c r="E15" s="88">
        <f t="shared" si="1"/>
        <v>46.913580246913575</v>
      </c>
      <c r="G15" s="73">
        <v>41</v>
      </c>
      <c r="H15" s="88">
        <f t="shared" si="2"/>
        <v>50.617283950617285</v>
      </c>
      <c r="J15" s="46">
        <v>0</v>
      </c>
      <c r="K15" s="88">
        <f t="shared" si="3"/>
        <v>0</v>
      </c>
      <c r="M15" s="91">
        <v>2</v>
      </c>
      <c r="N15" s="90">
        <f t="shared" si="4"/>
        <v>2.4691358024691357</v>
      </c>
    </row>
    <row r="16" spans="1:16" s="15" customFormat="1" ht="12.75" x14ac:dyDescent="0.2">
      <c r="A16" s="71" t="s">
        <v>42</v>
      </c>
      <c r="B16" s="46">
        <f t="shared" si="0"/>
        <v>518</v>
      </c>
      <c r="C16" s="73"/>
      <c r="D16" s="46">
        <v>203</v>
      </c>
      <c r="E16" s="88">
        <f t="shared" si="1"/>
        <v>39.189189189189186</v>
      </c>
      <c r="G16" s="73">
        <v>267</v>
      </c>
      <c r="H16" s="88">
        <f t="shared" si="2"/>
        <v>51.544401544401538</v>
      </c>
      <c r="J16" s="46">
        <v>32</v>
      </c>
      <c r="K16" s="88">
        <f t="shared" si="3"/>
        <v>6.1776061776061777</v>
      </c>
      <c r="M16" s="91">
        <v>16</v>
      </c>
      <c r="N16" s="90">
        <f t="shared" si="4"/>
        <v>3.0888030888030888</v>
      </c>
    </row>
    <row r="17" spans="1:15" s="15" customFormat="1" ht="12.75" x14ac:dyDescent="0.2">
      <c r="A17" s="71" t="s">
        <v>86</v>
      </c>
      <c r="B17" s="46">
        <f t="shared" si="0"/>
        <v>351</v>
      </c>
      <c r="C17" s="73"/>
      <c r="D17" s="46">
        <v>102</v>
      </c>
      <c r="E17" s="88">
        <f t="shared" si="1"/>
        <v>29.059829059829063</v>
      </c>
      <c r="G17" s="73">
        <v>203</v>
      </c>
      <c r="H17" s="88">
        <f t="shared" si="2"/>
        <v>57.834757834757831</v>
      </c>
      <c r="J17" s="46">
        <v>24</v>
      </c>
      <c r="K17" s="88">
        <f t="shared" si="3"/>
        <v>6.8376068376068382</v>
      </c>
      <c r="M17" s="91">
        <v>22</v>
      </c>
      <c r="N17" s="90">
        <f t="shared" si="4"/>
        <v>6.267806267806268</v>
      </c>
    </row>
    <row r="18" spans="1:15" s="15" customFormat="1" ht="12.75" x14ac:dyDescent="0.2">
      <c r="A18" s="71" t="s">
        <v>45</v>
      </c>
      <c r="B18" s="46">
        <f t="shared" si="0"/>
        <v>101</v>
      </c>
      <c r="C18" s="73"/>
      <c r="D18" s="46">
        <v>26</v>
      </c>
      <c r="E18" s="88">
        <f t="shared" si="1"/>
        <v>25.742574257425744</v>
      </c>
      <c r="G18" s="73">
        <v>50</v>
      </c>
      <c r="H18" s="88">
        <f t="shared" si="2"/>
        <v>49.504950495049506</v>
      </c>
      <c r="J18" s="46">
        <v>9</v>
      </c>
      <c r="K18" s="88">
        <f t="shared" si="3"/>
        <v>8.9108910891089099</v>
      </c>
      <c r="M18" s="91">
        <v>16</v>
      </c>
      <c r="N18" s="90">
        <f t="shared" si="4"/>
        <v>15.841584158415841</v>
      </c>
    </row>
    <row r="19" spans="1:15" s="15" customFormat="1" ht="12.75" x14ac:dyDescent="0.2">
      <c r="A19" s="71" t="s">
        <v>38</v>
      </c>
      <c r="B19" s="46">
        <f t="shared" si="0"/>
        <v>650</v>
      </c>
      <c r="C19" s="73"/>
      <c r="D19" s="46">
        <v>268</v>
      </c>
      <c r="E19" s="88">
        <f t="shared" si="1"/>
        <v>41.230769230769234</v>
      </c>
      <c r="G19" s="73">
        <v>337</v>
      </c>
      <c r="H19" s="88">
        <f t="shared" si="2"/>
        <v>51.84615384615384</v>
      </c>
      <c r="J19" s="46">
        <v>26</v>
      </c>
      <c r="K19" s="88">
        <f t="shared" si="3"/>
        <v>4</v>
      </c>
      <c r="M19" s="91">
        <v>19</v>
      </c>
      <c r="N19" s="90">
        <f t="shared" si="4"/>
        <v>2.9230769230769229</v>
      </c>
    </row>
    <row r="20" spans="1:15" s="15" customFormat="1" ht="12.75" x14ac:dyDescent="0.2">
      <c r="A20" s="71" t="s">
        <v>47</v>
      </c>
      <c r="B20" s="46">
        <f t="shared" si="0"/>
        <v>9290</v>
      </c>
      <c r="C20" s="73"/>
      <c r="D20" s="46">
        <v>3426</v>
      </c>
      <c r="E20" s="88">
        <f t="shared" si="1"/>
        <v>36.878363832077504</v>
      </c>
      <c r="G20" s="73">
        <v>5311</v>
      </c>
      <c r="H20" s="88">
        <f t="shared" si="2"/>
        <v>57.168998923573731</v>
      </c>
      <c r="J20" s="46">
        <v>358</v>
      </c>
      <c r="K20" s="88">
        <f t="shared" si="3"/>
        <v>3.853606027987083</v>
      </c>
      <c r="M20" s="91">
        <v>195</v>
      </c>
      <c r="N20" s="90">
        <f t="shared" si="4"/>
        <v>2.0990312163616789</v>
      </c>
    </row>
    <row r="21" spans="1:15" s="15" customFormat="1" ht="12.75" x14ac:dyDescent="0.2">
      <c r="A21" s="71" t="s">
        <v>37</v>
      </c>
      <c r="B21" s="46">
        <f t="shared" si="0"/>
        <v>704140</v>
      </c>
      <c r="C21" s="73"/>
      <c r="D21" s="46">
        <v>111465</v>
      </c>
      <c r="E21" s="88">
        <f t="shared" si="1"/>
        <v>15.82994858976908</v>
      </c>
      <c r="G21" s="73">
        <v>501537</v>
      </c>
      <c r="H21" s="88">
        <f t="shared" si="2"/>
        <v>71.226886698667883</v>
      </c>
      <c r="J21" s="46">
        <v>57082</v>
      </c>
      <c r="K21" s="88">
        <f t="shared" si="3"/>
        <v>8.1066265231346044</v>
      </c>
      <c r="M21" s="91">
        <v>34056</v>
      </c>
      <c r="N21" s="90">
        <f t="shared" si="4"/>
        <v>4.8365381884284373</v>
      </c>
    </row>
    <row r="22" spans="1:15" s="15" customFormat="1" ht="12.75" x14ac:dyDescent="0.2">
      <c r="A22" s="71" t="s">
        <v>87</v>
      </c>
      <c r="B22" s="46">
        <f t="shared" si="0"/>
        <v>7001</v>
      </c>
      <c r="C22" s="73"/>
      <c r="D22" s="46">
        <v>2340</v>
      </c>
      <c r="E22" s="88">
        <f t="shared" si="1"/>
        <v>33.423796600485645</v>
      </c>
      <c r="G22" s="73">
        <v>4406</v>
      </c>
      <c r="H22" s="88">
        <f t="shared" si="2"/>
        <v>62.933866590487078</v>
      </c>
      <c r="J22" s="46">
        <v>230</v>
      </c>
      <c r="K22" s="88">
        <f t="shared" si="3"/>
        <v>3.2852449650049991</v>
      </c>
      <c r="M22" s="91">
        <v>25</v>
      </c>
      <c r="N22" s="90">
        <f t="shared" si="4"/>
        <v>0.35709184402228256</v>
      </c>
    </row>
    <row r="23" spans="1:15" s="15" customFormat="1" ht="12.75" x14ac:dyDescent="0.2">
      <c r="A23" s="71" t="s">
        <v>88</v>
      </c>
      <c r="B23" s="46">
        <f t="shared" si="0"/>
        <v>958</v>
      </c>
      <c r="C23" s="73"/>
      <c r="D23" s="46">
        <v>291</v>
      </c>
      <c r="E23" s="88">
        <f t="shared" si="1"/>
        <v>30.375782881002088</v>
      </c>
      <c r="G23" s="73">
        <v>618</v>
      </c>
      <c r="H23" s="88">
        <f t="shared" si="2"/>
        <v>64.509394572025045</v>
      </c>
      <c r="J23" s="46">
        <v>27</v>
      </c>
      <c r="K23" s="88">
        <f t="shared" si="3"/>
        <v>2.8183716075156577</v>
      </c>
      <c r="M23" s="91">
        <v>22</v>
      </c>
      <c r="N23" s="90">
        <f t="shared" si="4"/>
        <v>2.2964509394572024</v>
      </c>
    </row>
    <row r="24" spans="1:15" s="15" customFormat="1" ht="12.75" x14ac:dyDescent="0.2">
      <c r="A24" s="71" t="s">
        <v>89</v>
      </c>
      <c r="B24" s="46">
        <f t="shared" si="0"/>
        <v>106</v>
      </c>
      <c r="C24" s="73"/>
      <c r="D24" s="46">
        <v>49</v>
      </c>
      <c r="E24" s="88">
        <f t="shared" si="1"/>
        <v>46.226415094339622</v>
      </c>
      <c r="G24" s="73">
        <v>42</v>
      </c>
      <c r="H24" s="88">
        <f t="shared" si="2"/>
        <v>39.622641509433961</v>
      </c>
      <c r="J24" s="46">
        <v>4</v>
      </c>
      <c r="K24" s="88">
        <f t="shared" si="3"/>
        <v>3.7735849056603774</v>
      </c>
      <c r="M24" s="91">
        <v>11</v>
      </c>
      <c r="N24" s="90">
        <f t="shared" si="4"/>
        <v>10.377358490566039</v>
      </c>
    </row>
    <row r="25" spans="1:15" s="15" customFormat="1" ht="12.75" x14ac:dyDescent="0.2">
      <c r="A25" s="71" t="s">
        <v>46</v>
      </c>
      <c r="B25" s="46">
        <f t="shared" si="0"/>
        <v>53</v>
      </c>
      <c r="C25" s="73"/>
      <c r="D25" s="46">
        <v>8</v>
      </c>
      <c r="E25" s="88">
        <f t="shared" si="1"/>
        <v>15.09433962264151</v>
      </c>
      <c r="G25" s="73">
        <v>39</v>
      </c>
      <c r="H25" s="88">
        <f t="shared" si="2"/>
        <v>73.584905660377359</v>
      </c>
      <c r="J25" s="46">
        <v>1</v>
      </c>
      <c r="K25" s="88">
        <f t="shared" si="3"/>
        <v>1.8867924528301887</v>
      </c>
      <c r="M25" s="91">
        <v>5</v>
      </c>
      <c r="N25" s="90">
        <f t="shared" si="4"/>
        <v>9.433962264150944</v>
      </c>
    </row>
    <row r="26" spans="1:15" s="15" customFormat="1" ht="12.75" x14ac:dyDescent="0.2">
      <c r="A26" s="71" t="s">
        <v>44</v>
      </c>
      <c r="B26" s="46">
        <f t="shared" si="0"/>
        <v>37780</v>
      </c>
      <c r="C26" s="73"/>
      <c r="D26" s="46">
        <v>10136</v>
      </c>
      <c r="E26" s="88">
        <f t="shared" si="1"/>
        <v>26.829010058231866</v>
      </c>
      <c r="G26" s="73">
        <v>25022</v>
      </c>
      <c r="H26" s="88">
        <f t="shared" si="2"/>
        <v>66.230809952355742</v>
      </c>
      <c r="J26" s="46">
        <v>2087</v>
      </c>
      <c r="K26" s="88">
        <f t="shared" si="3"/>
        <v>5.5240868184224459</v>
      </c>
      <c r="M26" s="91">
        <v>535</v>
      </c>
      <c r="N26" s="90">
        <f t="shared" si="4"/>
        <v>1.4160931709899416</v>
      </c>
    </row>
    <row r="27" spans="1:15" s="15" customFormat="1" ht="12.75" x14ac:dyDescent="0.2">
      <c r="A27" s="71" t="s">
        <v>40</v>
      </c>
      <c r="B27" s="46">
        <f t="shared" si="0"/>
        <v>301880</v>
      </c>
      <c r="C27" s="73"/>
      <c r="D27" s="46">
        <v>81009</v>
      </c>
      <c r="E27" s="88">
        <f t="shared" si="1"/>
        <v>26.834835033788263</v>
      </c>
      <c r="G27" s="73">
        <v>187468</v>
      </c>
      <c r="H27" s="88">
        <f t="shared" si="2"/>
        <v>62.100172253875705</v>
      </c>
      <c r="J27" s="46">
        <v>26580</v>
      </c>
      <c r="K27" s="88">
        <f t="shared" si="3"/>
        <v>8.8048231085199422</v>
      </c>
      <c r="M27" s="91">
        <v>6823</v>
      </c>
      <c r="N27" s="90">
        <f t="shared" si="4"/>
        <v>2.2601696038160859</v>
      </c>
    </row>
    <row r="28" spans="1:15" s="15" customFormat="1" ht="13.5" thickBot="1" x14ac:dyDescent="0.25">
      <c r="A28" s="74" t="s">
        <v>41</v>
      </c>
      <c r="B28" s="57">
        <f t="shared" si="0"/>
        <v>279198</v>
      </c>
      <c r="C28" s="75"/>
      <c r="D28" s="57">
        <v>88300</v>
      </c>
      <c r="E28" s="92">
        <f t="shared" si="1"/>
        <v>31.626301048001775</v>
      </c>
      <c r="F28" s="76"/>
      <c r="G28" s="75">
        <v>174613</v>
      </c>
      <c r="H28" s="92">
        <f t="shared" si="2"/>
        <v>62.540920780234813</v>
      </c>
      <c r="I28" s="76"/>
      <c r="J28" s="57">
        <v>11820</v>
      </c>
      <c r="K28" s="92">
        <f t="shared" si="3"/>
        <v>4.2335546816237937</v>
      </c>
      <c r="L28" s="76"/>
      <c r="M28" s="93">
        <v>4465</v>
      </c>
      <c r="N28" s="94">
        <f t="shared" si="4"/>
        <v>1.5992234901396143</v>
      </c>
    </row>
    <row r="29" spans="1:15" s="34" customFormat="1" ht="11.25" customHeight="1" x14ac:dyDescent="0.2">
      <c r="A29" s="210" t="s">
        <v>108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61"/>
    </row>
    <row r="30" spans="1:15" x14ac:dyDescent="0.25">
      <c r="A30" s="215" t="s">
        <v>110</v>
      </c>
      <c r="B30" s="215"/>
      <c r="C30" s="215"/>
      <c r="D30" s="215"/>
      <c r="E30" s="215"/>
      <c r="F30" s="215"/>
      <c r="G30" s="215"/>
      <c r="H30" s="215"/>
      <c r="I30" s="215"/>
      <c r="J30" s="42"/>
      <c r="K30" s="4"/>
      <c r="L30" s="4"/>
      <c r="M30"/>
      <c r="N30" s="3"/>
      <c r="O30"/>
    </row>
    <row r="31" spans="1:15" s="34" customFormat="1" ht="11.25" x14ac:dyDescent="0.2">
      <c r="A31" s="110" t="s">
        <v>13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61"/>
    </row>
    <row r="32" spans="1:15" s="34" customFormat="1" ht="11.25" x14ac:dyDescent="0.2">
      <c r="A32" s="110" t="s">
        <v>98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61"/>
    </row>
    <row r="33" spans="1:15" s="34" customFormat="1" ht="11.25" x14ac:dyDescent="0.2">
      <c r="A33" s="81" t="s">
        <v>14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61"/>
    </row>
    <row r="34" spans="1:15" s="34" customFormat="1" ht="11.25" x14ac:dyDescent="0.2">
      <c r="A34" s="81" t="s">
        <v>15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61"/>
    </row>
    <row r="35" spans="1:15" s="34" customFormat="1" ht="11.25" x14ac:dyDescent="0.2">
      <c r="A35" s="81" t="s">
        <v>16</v>
      </c>
      <c r="B35" s="33"/>
      <c r="C35" s="33"/>
      <c r="D35" s="33"/>
      <c r="E35" s="33"/>
      <c r="F35" s="33"/>
      <c r="G35" s="33"/>
      <c r="H35" s="33"/>
      <c r="I35" s="33"/>
      <c r="J35" s="179"/>
      <c r="K35" s="33"/>
      <c r="L35" s="33"/>
      <c r="M35" s="33"/>
      <c r="N35" s="33"/>
      <c r="O35" s="61"/>
    </row>
  </sheetData>
  <mergeCells count="6">
    <mergeCell ref="A5:A6"/>
    <mergeCell ref="B5:B6"/>
    <mergeCell ref="D5:E5"/>
    <mergeCell ref="G5:H5"/>
    <mergeCell ref="J5:K5"/>
    <mergeCell ref="M5:N5"/>
  </mergeCells>
  <phoneticPr fontId="26" type="noConversion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 Fam Maya</vt:lpstr>
      <vt:lpstr>C1. HLI2000-2010</vt:lpstr>
      <vt:lpstr>C2. Edad y sexo</vt:lpstr>
      <vt:lpstr>C3. Condicion de habla española</vt:lpstr>
      <vt:lpstr>C4. Asistencia Escolar</vt:lpstr>
      <vt:lpstr>C5. Alfabetismo</vt:lpstr>
      <vt:lpstr>C6.  Instruccion básica</vt:lpstr>
      <vt:lpstr>C7. Niveles de instruccion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dcterms:created xsi:type="dcterms:W3CDTF">2010-03-09T16:32:25Z</dcterms:created>
  <dcterms:modified xsi:type="dcterms:W3CDTF">2014-10-23T21:10:53Z</dcterms:modified>
</cp:coreProperties>
</file>