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0" yWindow="40" windowWidth="24880" windowHeight="16320" tabRatio="728" firstSheet="2" activeTab="7"/>
  </bookViews>
  <sheets>
    <sheet name="Indice Oto-mangue" sheetId="4" r:id="rId1"/>
    <sheet name="C1. HLI 2000-2010" sheetId="1" r:id="rId2"/>
    <sheet name="c2.EDAD Y SEXO" sheetId="2" r:id="rId3"/>
    <sheet name="C3. Condicion de habla española" sheetId="3" r:id="rId4"/>
    <sheet name="C4. Asistencia escolar" sheetId="5" r:id="rId5"/>
    <sheet name="C5. Alfabetismo" sheetId="6" r:id="rId6"/>
    <sheet name="C6. Instruccion basica" sheetId="7" r:id="rId7"/>
    <sheet name="C7. Niveles de instrucción" sheetId="8" r:id="rId8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25" i="1"/>
  <c r="P24"/>
  <c r="P23"/>
  <c r="P22"/>
  <c r="P21"/>
  <c r="P20"/>
  <c r="P19"/>
  <c r="P18"/>
  <c r="P17"/>
  <c r="P16"/>
  <c r="P15"/>
  <c r="P14"/>
  <c r="P13"/>
  <c r="P12"/>
  <c r="P11"/>
  <c r="P10"/>
  <c r="P9"/>
  <c r="P8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N6"/>
  <c r="J6"/>
  <c r="O23"/>
  <c r="O15"/>
  <c r="O22"/>
  <c r="O14"/>
  <c r="O16"/>
  <c r="O8"/>
  <c r="P6"/>
  <c r="O21"/>
  <c r="O13"/>
  <c r="O20"/>
  <c r="O12"/>
  <c r="O19"/>
  <c r="O11"/>
  <c r="O18"/>
  <c r="O10"/>
  <c r="O25"/>
  <c r="O17"/>
  <c r="O9"/>
  <c r="O24"/>
  <c r="K19"/>
  <c r="K11"/>
  <c r="K10"/>
  <c r="K25"/>
  <c r="K9"/>
  <c r="K16"/>
  <c r="K12"/>
  <c r="K18"/>
  <c r="K17"/>
  <c r="K24"/>
  <c r="K8"/>
  <c r="K20"/>
  <c r="K23"/>
  <c r="K15"/>
  <c r="L6"/>
  <c r="K22"/>
  <c r="K14"/>
  <c r="K21"/>
  <c r="K13"/>
  <c r="O6"/>
  <c r="K6"/>
  <c r="B25" i="2"/>
  <c r="B24"/>
  <c r="B23"/>
  <c r="B22"/>
  <c r="B21"/>
  <c r="B20"/>
  <c r="B19"/>
  <c r="B18"/>
  <c r="B17"/>
  <c r="B16"/>
  <c r="B15"/>
  <c r="B14"/>
  <c r="B13"/>
  <c r="B12"/>
  <c r="B11"/>
  <c r="B10"/>
  <c r="B9"/>
  <c r="B8"/>
  <c r="Y6"/>
  <c r="X6"/>
  <c r="W6"/>
  <c r="U6"/>
  <c r="T6"/>
  <c r="S6"/>
  <c r="Q6"/>
  <c r="P6"/>
  <c r="O6"/>
  <c r="M6"/>
  <c r="L6"/>
  <c r="K6"/>
  <c r="I6"/>
  <c r="H6"/>
  <c r="E6"/>
  <c r="D6"/>
  <c r="C6"/>
  <c r="G6"/>
  <c r="B6"/>
  <c r="B27" i="3"/>
  <c r="B26"/>
  <c r="B25"/>
  <c r="B24"/>
  <c r="B23"/>
  <c r="B22"/>
  <c r="B21"/>
  <c r="B20"/>
  <c r="B19"/>
  <c r="B18"/>
  <c r="B17"/>
  <c r="B16"/>
  <c r="B15"/>
  <c r="B14"/>
  <c r="B13"/>
  <c r="B12"/>
  <c r="B11"/>
  <c r="B10"/>
  <c r="C8"/>
  <c r="F8"/>
  <c r="B8"/>
  <c r="D8"/>
  <c r="G8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B27" i="5"/>
  <c r="D27"/>
  <c r="B26"/>
  <c r="D26"/>
  <c r="B25"/>
  <c r="D25"/>
  <c r="B24"/>
  <c r="D24"/>
  <c r="B23"/>
  <c r="D23"/>
  <c r="B22"/>
  <c r="D22"/>
  <c r="B21"/>
  <c r="D21"/>
  <c r="B20"/>
  <c r="D20"/>
  <c r="B19"/>
  <c r="D19"/>
  <c r="B18"/>
  <c r="D18"/>
  <c r="B17"/>
  <c r="D17"/>
  <c r="B16"/>
  <c r="D16"/>
  <c r="B15"/>
  <c r="D15"/>
  <c r="B14"/>
  <c r="D14"/>
  <c r="B13"/>
  <c r="D13"/>
  <c r="B12"/>
  <c r="D12"/>
  <c r="B11"/>
  <c r="D11"/>
  <c r="B10"/>
  <c r="D10"/>
  <c r="G27"/>
  <c r="G26"/>
  <c r="G25"/>
  <c r="G24"/>
  <c r="G23"/>
  <c r="G22"/>
  <c r="G21"/>
  <c r="G20"/>
  <c r="G19"/>
  <c r="G18"/>
  <c r="G16"/>
  <c r="G15"/>
  <c r="G14"/>
  <c r="G13"/>
  <c r="G12"/>
  <c r="G11"/>
  <c r="F8"/>
  <c r="C8"/>
  <c r="B8"/>
  <c r="D8"/>
  <c r="G8"/>
  <c r="G10"/>
  <c r="B27" i="6"/>
  <c r="G27"/>
  <c r="B24"/>
  <c r="G24"/>
  <c r="B23"/>
  <c r="G23"/>
  <c r="B19"/>
  <c r="G19"/>
  <c r="B16"/>
  <c r="G16"/>
  <c r="B15"/>
  <c r="G15"/>
  <c r="B11"/>
  <c r="G11"/>
  <c r="D27"/>
  <c r="B26"/>
  <c r="D26"/>
  <c r="D23"/>
  <c r="D19"/>
  <c r="B18"/>
  <c r="D18"/>
  <c r="D15"/>
  <c r="D11"/>
  <c r="B10"/>
  <c r="D10"/>
  <c r="G26"/>
  <c r="B25"/>
  <c r="G25"/>
  <c r="D24"/>
  <c r="B22"/>
  <c r="D22"/>
  <c r="B21"/>
  <c r="D21"/>
  <c r="B20"/>
  <c r="D20"/>
  <c r="G18"/>
  <c r="B17"/>
  <c r="G17"/>
  <c r="D16"/>
  <c r="B14"/>
  <c r="D14"/>
  <c r="B13"/>
  <c r="D13"/>
  <c r="B12"/>
  <c r="D12"/>
  <c r="G10"/>
  <c r="C8"/>
  <c r="F8"/>
  <c r="B8"/>
  <c r="G8"/>
  <c r="G12"/>
  <c r="G20"/>
  <c r="G13"/>
  <c r="G21"/>
  <c r="D17"/>
  <c r="D25"/>
  <c r="G14"/>
  <c r="G22"/>
  <c r="D8"/>
  <c r="B27" i="7"/>
  <c r="B26"/>
  <c r="H26"/>
  <c r="B25"/>
  <c r="H25"/>
  <c r="B24"/>
  <c r="K24"/>
  <c r="B23"/>
  <c r="K23"/>
  <c r="B22"/>
  <c r="N22"/>
  <c r="B21"/>
  <c r="N21"/>
  <c r="B20"/>
  <c r="E20"/>
  <c r="B19"/>
  <c r="B18"/>
  <c r="H18"/>
  <c r="B17"/>
  <c r="H17"/>
  <c r="B16"/>
  <c r="K16"/>
  <c r="B15"/>
  <c r="K15"/>
  <c r="B14"/>
  <c r="N14"/>
  <c r="B13"/>
  <c r="N13"/>
  <c r="B12"/>
  <c r="E12"/>
  <c r="B11"/>
  <c r="B10"/>
  <c r="H10"/>
  <c r="D8"/>
  <c r="G8"/>
  <c r="J8"/>
  <c r="M8"/>
  <c r="B8"/>
  <c r="N27"/>
  <c r="N26"/>
  <c r="N25"/>
  <c r="N24"/>
  <c r="N23"/>
  <c r="N19"/>
  <c r="N18"/>
  <c r="N17"/>
  <c r="N16"/>
  <c r="N15"/>
  <c r="N11"/>
  <c r="N10"/>
  <c r="K27"/>
  <c r="K26"/>
  <c r="K25"/>
  <c r="K19"/>
  <c r="K18"/>
  <c r="K17"/>
  <c r="K11"/>
  <c r="K10"/>
  <c r="H27"/>
  <c r="H19"/>
  <c r="H11"/>
  <c r="E27"/>
  <c r="E26"/>
  <c r="E25"/>
  <c r="E24"/>
  <c r="E23"/>
  <c r="E22"/>
  <c r="E21"/>
  <c r="E19"/>
  <c r="E18"/>
  <c r="E16"/>
  <c r="E15"/>
  <c r="E13"/>
  <c r="E11"/>
  <c r="E10"/>
  <c r="N8"/>
  <c r="K8"/>
  <c r="H8"/>
  <c r="E8"/>
  <c r="H12"/>
  <c r="H20"/>
  <c r="H13"/>
  <c r="H21"/>
  <c r="H14"/>
  <c r="H22"/>
  <c r="K12"/>
  <c r="K20"/>
  <c r="H15"/>
  <c r="H23"/>
  <c r="K13"/>
  <c r="K21"/>
  <c r="H24"/>
  <c r="K14"/>
  <c r="K22"/>
  <c r="N12"/>
  <c r="N20"/>
  <c r="B22" i="8"/>
  <c r="N22"/>
  <c r="B21"/>
  <c r="N21"/>
  <c r="B20"/>
  <c r="N20"/>
  <c r="B19"/>
  <c r="N19"/>
  <c r="B14"/>
  <c r="N14"/>
  <c r="B13"/>
  <c r="N13"/>
  <c r="B12"/>
  <c r="N12"/>
  <c r="B11"/>
  <c r="N11"/>
  <c r="K22"/>
  <c r="K21"/>
  <c r="K14"/>
  <c r="K13"/>
  <c r="B26"/>
  <c r="E26"/>
  <c r="B25"/>
  <c r="E25"/>
  <c r="E22"/>
  <c r="E21"/>
  <c r="E20"/>
  <c r="E19"/>
  <c r="B18"/>
  <c r="E18"/>
  <c r="B17"/>
  <c r="E17"/>
  <c r="E14"/>
  <c r="E13"/>
  <c r="E12"/>
  <c r="E11"/>
  <c r="B10"/>
  <c r="E10"/>
  <c r="B9"/>
  <c r="E9"/>
  <c r="N26"/>
  <c r="N25"/>
  <c r="B24"/>
  <c r="E24"/>
  <c r="B23"/>
  <c r="H23"/>
  <c r="H22"/>
  <c r="H21"/>
  <c r="K20"/>
  <c r="K19"/>
  <c r="N18"/>
  <c r="H17"/>
  <c r="B16"/>
  <c r="E16"/>
  <c r="B15"/>
  <c r="E15"/>
  <c r="H14"/>
  <c r="H13"/>
  <c r="K12"/>
  <c r="K11"/>
  <c r="N10"/>
  <c r="N9"/>
  <c r="M7"/>
  <c r="J7"/>
  <c r="G7"/>
  <c r="D7"/>
  <c r="B7"/>
  <c r="K7"/>
  <c r="N7"/>
  <c r="H15"/>
  <c r="H16"/>
  <c r="H9"/>
  <c r="H25"/>
  <c r="K15"/>
  <c r="K23"/>
  <c r="H10"/>
  <c r="H18"/>
  <c r="H26"/>
  <c r="K16"/>
  <c r="K24"/>
  <c r="H11"/>
  <c r="H19"/>
  <c r="K9"/>
  <c r="K17"/>
  <c r="K25"/>
  <c r="N15"/>
  <c r="N23"/>
  <c r="H12"/>
  <c r="H20"/>
  <c r="K10"/>
  <c r="K18"/>
  <c r="K26"/>
  <c r="N16"/>
  <c r="N24"/>
  <c r="E23"/>
  <c r="N17"/>
  <c r="H24"/>
  <c r="H7"/>
  <c r="E7"/>
</calcChain>
</file>

<file path=xl/sharedStrings.xml><?xml version="1.0" encoding="utf-8"?>
<sst xmlns="http://schemas.openxmlformats.org/spreadsheetml/2006/main" count="279" uniqueCount="105">
  <si>
    <t>1/ No se incluyen quienes no especificaron su condición de alfabetismo (10,940 hablante para esta familia lingüística).</t>
  </si>
  <si>
    <t>2/ No se incluyen quienes no especificaron su nivel de instrucción (1,224 hablantes para esta familia lingüística).</t>
  </si>
  <si>
    <t>1/ No se incluye los no especificados según condición de asistenia escolar (1,026 hablantes)</t>
  </si>
  <si>
    <t>2/ No se incluyen quienes no especificaron su nivel de instrucción (5,752 hablantes para esta familia lingüística).</t>
  </si>
  <si>
    <t>Cuadro 2. Población de 3 años y más hablante de alguna lengua indígena por agrupación lingüística de la familia Oto-mangue según grandes grupos de</t>
  </si>
  <si>
    <t>edad y sexo, 2010.</t>
  </si>
  <si>
    <t>por agrupación lingüística de la familia Oto-mangue según bilingüismo lengua indígena-español, 2010.</t>
  </si>
  <si>
    <t>por agrupación lingüística de la familia Oto-mangue según asistencia escolar, 2010.</t>
  </si>
  <si>
    <t>por agrupación lingüística de la familia Oto-mangue según condición de alfabetismo, 2010.</t>
  </si>
  <si>
    <t>por agrupación lingüística de la familia Oto-mangue según nivel de instrucción básica, 2010.</t>
  </si>
  <si>
    <t>por agrupación lingüística de la familia Oto-mangue según niveles de instrucción básica, media superior y superior, 2010.</t>
  </si>
  <si>
    <t>Cuadro 1. Población de 5 años y más hablante de alguna lengua indígena por agrupación lingüística de la familia Oto-mangue, comparativo 2000, 2005 y 2010.</t>
  </si>
  <si>
    <t>Fuente: Estimación del INALI con base en el XII Censo General de Población y Vivienda, INEGI, 2000; II Conteo de Población y Vivienda, INEGI, 2005; Censo de Población y Vivienda, INEGI 2010; Catálogo de las Lenguas Indígenas Nacionales, INALI, 2008.</t>
  </si>
  <si>
    <t>Fuente: Estimación del INALI con base en los datos del Censo de Población y Vivienda, INEGI 2010, y el Catálogo de las Lenguas Indígenas Nacionales, INALI, 2008.</t>
  </si>
  <si>
    <t>Total¹</t>
  </si>
  <si>
    <t>Asistencia escolar en población de 6 a 14 años</t>
  </si>
  <si>
    <t xml:space="preserve">por agrupación lingüística de la familia Oto-mangue según asistencia escolar, </t>
  </si>
  <si>
    <t>V. Agrupaciones lingüísticas de la familia Oto-mangue</t>
  </si>
  <si>
    <t xml:space="preserve">Total </t>
  </si>
  <si>
    <t xml:space="preserve">% </t>
  </si>
  <si>
    <t xml:space="preserve">%  </t>
  </si>
  <si>
    <t>Total</t>
  </si>
  <si>
    <t>otomí</t>
  </si>
  <si>
    <t>mazahua</t>
  </si>
  <si>
    <t>matlatzinca</t>
  </si>
  <si>
    <t>tlahuica</t>
  </si>
  <si>
    <t>pame</t>
  </si>
  <si>
    <t>chichimeco jonaz</t>
  </si>
  <si>
    <t>chinanteco</t>
  </si>
  <si>
    <t>tlapaneco</t>
  </si>
  <si>
    <t>mazateco</t>
  </si>
  <si>
    <t>ixcateco</t>
  </si>
  <si>
    <t>chocholteco</t>
  </si>
  <si>
    <t>popoloca</t>
  </si>
  <si>
    <t>zapoteco</t>
  </si>
  <si>
    <t>chatino</t>
  </si>
  <si>
    <t>amuzgo</t>
  </si>
  <si>
    <t>mixteco</t>
  </si>
  <si>
    <t>cuicateco</t>
  </si>
  <si>
    <t>triqui</t>
  </si>
  <si>
    <t xml:space="preserve">Total por agrupaciones </t>
  </si>
  <si>
    <t>De 5 a 14</t>
  </si>
  <si>
    <t>De 15 a 24</t>
  </si>
  <si>
    <t>De 25 a 34</t>
  </si>
  <si>
    <t>De 35 a 54</t>
  </si>
  <si>
    <t>hombres</t>
  </si>
  <si>
    <t>mujeres</t>
  </si>
  <si>
    <t>%</t>
  </si>
  <si>
    <t>Información básica de la familia Oto-mangue</t>
  </si>
  <si>
    <t>Asiste</t>
  </si>
  <si>
    <t>No asiste</t>
  </si>
  <si>
    <t xml:space="preserve">Alfabeta </t>
  </si>
  <si>
    <t xml:space="preserve">Analfabeta </t>
  </si>
  <si>
    <t>Sin instrucción</t>
  </si>
  <si>
    <t>Preescolar</t>
  </si>
  <si>
    <t>Primaria</t>
  </si>
  <si>
    <t>Secundaria</t>
  </si>
  <si>
    <t>Tema: Distribución de la población</t>
  </si>
  <si>
    <t xml:space="preserve">Tema: Bilingüismo-monolingüismo </t>
  </si>
  <si>
    <t>Tema: Educación</t>
  </si>
  <si>
    <t xml:space="preserve">hombres </t>
  </si>
  <si>
    <t>V. Agrupaciones lingüistícas de la familia Oto-mangue</t>
  </si>
  <si>
    <t>V.Agrupaciones lingüistícas de la familia Oto-mangue</t>
  </si>
  <si>
    <t>2000, 2005 y 2010</t>
  </si>
  <si>
    <t>De 3 y 4 años</t>
  </si>
  <si>
    <t>Total
5 años y más</t>
  </si>
  <si>
    <r>
      <t>% de la PHLIN</t>
    </r>
    <r>
      <rPr>
        <vertAlign val="superscript"/>
        <sz val="10"/>
        <rFont val="Helv"/>
        <family val="2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</si>
  <si>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  <family val="2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</si>
  <si>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  <family val="2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</si>
  <si>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</si>
  <si>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  <family val="2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</si>
  <si>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</si>
  <si>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4/  Porcentaje con respecto al total de la población de 3 años y más hablante de alguna lengua indígena nacional para el año 2010 (6,913,362 hablantes)</t>
  </si>
  <si>
    <t>Cuadro 2. Población de 3 años y más hablante de alguna lengua indígena por agrupaciones lingüísticas de la familia Oto-mangue según grandes grupos de edad y sexo</t>
  </si>
  <si>
    <t xml:space="preserve">Cuadro 3. Población de 3 años y más hablante de alguna lengua indígena </t>
  </si>
  <si>
    <t>1/ No se incluye los no especificados según condición de habla española (46,003 hablantes)</t>
  </si>
  <si>
    <t>Alfabetismo en población de 15 años y más</t>
  </si>
  <si>
    <t xml:space="preserve">por agrupación lingüística de la familia Oto-mangue según condición de alfabetismo, 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</si>
  <si>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</si>
  <si>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r>
      <t>Total</t>
    </r>
    <r>
      <rPr>
        <sz val="10"/>
        <rFont val="Calibri"/>
        <family val="2"/>
      </rPr>
      <t>²</t>
    </r>
  </si>
  <si>
    <r>
      <t>Instrucción básica</t>
    </r>
    <r>
      <rPr>
        <sz val="10"/>
        <rFont val="Calibri"/>
        <family val="2"/>
      </rPr>
      <t>¹</t>
    </r>
  </si>
  <si>
    <t>1/ Población con por lo menos un año aprobado del nivel de instrucción correspondiente.</t>
  </si>
  <si>
    <t>Cuadro 7. Población de 15 años y más hablante de alguna lengua indígena por agrupación lingüística de</t>
  </si>
  <si>
    <t xml:space="preserve"> la familia Oto-mangue según niveles de instrucción¹ básica, media superior y superior, </t>
  </si>
  <si>
    <t>De 55 y más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</si>
  <si>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</si>
  <si>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</si>
  <si>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</si>
  <si>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</si>
  <si>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</si>
  <si>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</si>
  <si>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</si>
  <si>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por agrupación lingüística de la familia Oto-mangue según nivel de instrucción básica, 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</si>
  <si>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</si>
  <si>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</si>
  <si>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</si>
  <si>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</si>
  <si>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Cuadro 1. Población de 5 años y más hablante de alguna lengua indígena por agrupación lingüística de la familia Oto-mangue,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</si>
  <si>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</si>
  <si>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</si>
  <si>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</si>
  <si>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</si>
  <si>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</si>
  <si>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</si>
  <si>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Oto-mangue según bilingüismo lengua indígena-español,</t>
  </si>
</sst>
</file>

<file path=xl/styles.xml><?xml version="1.0" encoding="utf-8"?>
<styleSheet xmlns="http://schemas.openxmlformats.org/spreadsheetml/2006/main">
  <numFmts count="4">
    <numFmt numFmtId="164" formatCode="_-* #,##0_-;\-* #,##0_-;_-* &quot;-&quot;_-;_-@_-"/>
    <numFmt numFmtId="165" formatCode="####"/>
    <numFmt numFmtId="166" formatCode="0.0"/>
    <numFmt numFmtId="167" formatCode="0.000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8"/>
      <name val="Presidencia Base"/>
      <family val="3"/>
    </font>
    <font>
      <sz val="11"/>
      <name val="Presidencia Base"/>
      <family val="3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11"/>
      <color indexed="8"/>
      <name val="Helv"/>
      <family val="2"/>
    </font>
    <font>
      <b/>
      <sz val="11"/>
      <color indexed="8"/>
      <name val="Helv"/>
      <family val="2"/>
    </font>
    <font>
      <b/>
      <sz val="11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vertAlign val="superscript"/>
      <sz val="10"/>
      <name val="Helv"/>
      <family val="2"/>
    </font>
    <font>
      <sz val="8"/>
      <color indexed="8"/>
      <name val="Helv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vertAlign val="superscript"/>
      <sz val="10"/>
      <color indexed="8"/>
      <name val="Helv"/>
      <family val="2"/>
    </font>
    <font>
      <sz val="8"/>
      <name val="Verdana"/>
    </font>
    <font>
      <sz val="10"/>
      <name val="Helv"/>
      <family val="2"/>
    </font>
    <font>
      <sz val="10"/>
      <color indexed="8"/>
      <name val="Helv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0" fillId="0" borderId="0" xfId="0" applyFill="1"/>
    <xf numFmtId="0" fontId="3" fillId="0" borderId="0" xfId="0" applyFont="1"/>
    <xf numFmtId="0" fontId="0" fillId="2" borderId="0" xfId="0" applyFill="1"/>
    <xf numFmtId="0" fontId="4" fillId="2" borderId="0" xfId="0" applyFont="1" applyFill="1" applyBorder="1" applyAlignment="1"/>
    <xf numFmtId="0" fontId="4" fillId="2" borderId="0" xfId="0" applyFont="1" applyFill="1"/>
    <xf numFmtId="0" fontId="4" fillId="0" borderId="0" xfId="0" applyFont="1" applyFill="1" applyBorder="1"/>
    <xf numFmtId="0" fontId="4" fillId="0" borderId="0" xfId="0" applyFont="1"/>
    <xf numFmtId="0" fontId="5" fillId="2" borderId="0" xfId="1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0" borderId="0" xfId="0" applyFont="1"/>
    <xf numFmtId="0" fontId="14" fillId="0" borderId="1" xfId="0" applyFont="1" applyFill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/>
    <xf numFmtId="164" fontId="1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166" fontId="12" fillId="0" borderId="0" xfId="2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2" fontId="12" fillId="0" borderId="0" xfId="2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center" vertical="center"/>
    </xf>
    <xf numFmtId="166" fontId="12" fillId="0" borderId="3" xfId="2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66" fontId="8" fillId="0" borderId="0" xfId="6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164" fontId="15" fillId="2" borderId="0" xfId="0" applyNumberFormat="1" applyFont="1" applyFill="1" applyBorder="1" applyAlignment="1">
      <alignment horizontal="left" vertical="top" wrapText="1"/>
    </xf>
    <xf numFmtId="164" fontId="8" fillId="2" borderId="0" xfId="0" applyNumberFormat="1" applyFont="1" applyFill="1" applyBorder="1"/>
    <xf numFmtId="164" fontId="15" fillId="2" borderId="0" xfId="0" applyNumberFormat="1" applyFont="1" applyFill="1" applyBorder="1" applyAlignment="1">
      <alignment horizontal="right" vertical="center"/>
    </xf>
    <xf numFmtId="164" fontId="13" fillId="2" borderId="0" xfId="0" applyNumberFormat="1" applyFont="1" applyFill="1" applyBorder="1" applyAlignment="1">
      <alignment horizontal="left" vertical="top" wrapText="1"/>
    </xf>
    <xf numFmtId="164" fontId="12" fillId="2" borderId="0" xfId="0" applyNumberFormat="1" applyFont="1" applyFill="1" applyBorder="1"/>
    <xf numFmtId="164" fontId="13" fillId="2" borderId="0" xfId="0" applyNumberFormat="1" applyFont="1" applyFill="1" applyBorder="1" applyAlignment="1">
      <alignment horizontal="right" vertical="center"/>
    </xf>
    <xf numFmtId="164" fontId="13" fillId="2" borderId="3" xfId="0" applyNumberFormat="1" applyFont="1" applyFill="1" applyBorder="1" applyAlignment="1">
      <alignment horizontal="left" vertical="top" wrapText="1"/>
    </xf>
    <xf numFmtId="164" fontId="12" fillId="2" borderId="3" xfId="0" applyNumberFormat="1" applyFont="1" applyFill="1" applyBorder="1"/>
    <xf numFmtId="164" fontId="13" fillId="2" borderId="3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166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0" fontId="18" fillId="2" borderId="0" xfId="0" applyFont="1" applyFill="1"/>
    <xf numFmtId="0" fontId="18" fillId="0" borderId="0" xfId="0" applyFont="1"/>
    <xf numFmtId="164" fontId="15" fillId="2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7" fillId="2" borderId="0" xfId="0" applyFont="1" applyFill="1"/>
    <xf numFmtId="164" fontId="14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/>
    <xf numFmtId="0" fontId="16" fillId="2" borderId="0" xfId="0" applyFont="1" applyFill="1" applyBorder="1" applyAlignment="1">
      <alignment horizontal="left" vertical="top" wrapText="1"/>
    </xf>
    <xf numFmtId="164" fontId="16" fillId="2" borderId="0" xfId="0" applyNumberFormat="1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left" vertical="top" wrapText="1"/>
    </xf>
    <xf numFmtId="164" fontId="16" fillId="2" borderId="3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/>
    </xf>
    <xf numFmtId="0" fontId="12" fillId="2" borderId="3" xfId="5" applyFont="1" applyFill="1" applyBorder="1" applyAlignment="1">
      <alignment vertical="center"/>
    </xf>
    <xf numFmtId="0" fontId="7" fillId="0" borderId="0" xfId="0" applyFont="1"/>
    <xf numFmtId="166" fontId="16" fillId="2" borderId="0" xfId="0" applyNumberFormat="1" applyFont="1" applyFill="1" applyBorder="1" applyAlignment="1">
      <alignment horizontal="center" vertical="center"/>
    </xf>
    <xf numFmtId="164" fontId="12" fillId="2" borderId="0" xfId="3" applyNumberFormat="1" applyFont="1" applyFill="1" applyBorder="1" applyAlignment="1">
      <alignment horizontal="right" vertical="center"/>
    </xf>
    <xf numFmtId="49" fontId="12" fillId="2" borderId="5" xfId="5" applyNumberFormat="1" applyFont="1" applyFill="1" applyBorder="1" applyAlignment="1">
      <alignment horizontal="center" vertical="center" wrapText="1"/>
    </xf>
    <xf numFmtId="49" fontId="12" fillId="2" borderId="3" xfId="5" applyNumberFormat="1" applyFont="1" applyFill="1" applyBorder="1" applyAlignment="1">
      <alignment horizontal="center" vertical="center" wrapText="1"/>
    </xf>
    <xf numFmtId="49" fontId="12" fillId="2" borderId="2" xfId="5" applyNumberFormat="1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left"/>
    </xf>
    <xf numFmtId="164" fontId="7" fillId="2" borderId="0" xfId="0" applyNumberFormat="1" applyFont="1" applyFill="1"/>
    <xf numFmtId="166" fontId="8" fillId="2" borderId="0" xfId="5" applyNumberFormat="1" applyFont="1" applyFill="1" applyBorder="1" applyAlignment="1">
      <alignment horizontal="center" vertical="center"/>
    </xf>
    <xf numFmtId="49" fontId="8" fillId="2" borderId="0" xfId="5" applyNumberFormat="1" applyFont="1" applyFill="1" applyBorder="1" applyAlignment="1">
      <alignment horizontal="left"/>
    </xf>
    <xf numFmtId="0" fontId="15" fillId="3" borderId="0" xfId="0" applyFont="1" applyFill="1" applyBorder="1" applyAlignment="1"/>
    <xf numFmtId="0" fontId="13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/>
    <xf numFmtId="0" fontId="13" fillId="3" borderId="1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/>
    </xf>
    <xf numFmtId="49" fontId="8" fillId="3" borderId="0" xfId="3" applyNumberFormat="1" applyFont="1" applyFill="1" applyBorder="1" applyAlignment="1">
      <alignment horizontal="left"/>
    </xf>
    <xf numFmtId="164" fontId="15" fillId="3" borderId="0" xfId="0" applyNumberFormat="1" applyFont="1" applyFill="1" applyBorder="1"/>
    <xf numFmtId="164" fontId="15" fillId="3" borderId="1" xfId="0" applyNumberFormat="1" applyFont="1" applyFill="1" applyBorder="1" applyAlignment="1">
      <alignment horizontal="right" vertical="center"/>
    </xf>
    <xf numFmtId="166" fontId="15" fillId="3" borderId="0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right" vertical="center"/>
    </xf>
    <xf numFmtId="0" fontId="15" fillId="3" borderId="1" xfId="0" applyFont="1" applyFill="1" applyBorder="1"/>
    <xf numFmtId="0" fontId="15" fillId="3" borderId="0" xfId="0" applyFont="1" applyFill="1" applyBorder="1"/>
    <xf numFmtId="164" fontId="15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top" wrapText="1"/>
    </xf>
    <xf numFmtId="164" fontId="13" fillId="3" borderId="0" xfId="0" applyNumberFormat="1" applyFont="1" applyFill="1" applyBorder="1"/>
    <xf numFmtId="164" fontId="13" fillId="3" borderId="0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left" wrapText="1"/>
    </xf>
    <xf numFmtId="164" fontId="13" fillId="3" borderId="0" xfId="0" applyNumberFormat="1" applyFont="1" applyFill="1" applyBorder="1" applyAlignment="1"/>
    <xf numFmtId="164" fontId="13" fillId="3" borderId="0" xfId="0" applyNumberFormat="1" applyFont="1" applyFill="1" applyBorder="1" applyAlignment="1">
      <alignment horizontal="right"/>
    </xf>
    <xf numFmtId="165" fontId="13" fillId="3" borderId="0" xfId="0" applyNumberFormat="1" applyFont="1" applyFill="1" applyBorder="1" applyAlignment="1">
      <alignment horizontal="right"/>
    </xf>
    <xf numFmtId="0" fontId="13" fillId="3" borderId="3" xfId="0" applyFont="1" applyFill="1" applyBorder="1" applyAlignment="1">
      <alignment horizontal="left" vertical="top" wrapText="1"/>
    </xf>
    <xf numFmtId="164" fontId="13" fillId="3" borderId="3" xfId="0" applyNumberFormat="1" applyFont="1" applyFill="1" applyBorder="1"/>
    <xf numFmtId="164" fontId="13" fillId="3" borderId="3" xfId="0" applyNumberFormat="1" applyFont="1" applyFill="1" applyBorder="1" applyAlignment="1">
      <alignment horizontal="right" vertical="center"/>
    </xf>
    <xf numFmtId="165" fontId="13" fillId="3" borderId="3" xfId="0" applyNumberFormat="1" applyFont="1" applyFill="1" applyBorder="1" applyAlignment="1">
      <alignment horizontal="right" vertical="center"/>
    </xf>
    <xf numFmtId="0" fontId="13" fillId="3" borderId="3" xfId="0" applyFont="1" applyFill="1" applyBorder="1"/>
    <xf numFmtId="0" fontId="20" fillId="0" borderId="0" xfId="0" applyFont="1" applyFill="1" applyBorder="1" applyAlignment="1">
      <alignment vertical="center"/>
    </xf>
    <xf numFmtId="0" fontId="17" fillId="3" borderId="0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center" vertical="center" wrapText="1"/>
    </xf>
    <xf numFmtId="164" fontId="12" fillId="2" borderId="1" xfId="7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" fontId="8" fillId="0" borderId="1" xfId="6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vertical="center"/>
    </xf>
    <xf numFmtId="164" fontId="0" fillId="2" borderId="0" xfId="0" applyNumberFormat="1" applyFill="1"/>
    <xf numFmtId="164" fontId="26" fillId="2" borderId="0" xfId="4" applyNumberFormat="1" applyFont="1" applyFill="1" applyBorder="1" applyAlignment="1">
      <alignment horizontal="center" vertical="center"/>
    </xf>
    <xf numFmtId="166" fontId="6" fillId="0" borderId="0" xfId="0" applyNumberFormat="1" applyFont="1"/>
    <xf numFmtId="164" fontId="27" fillId="2" borderId="0" xfId="0" applyNumberFormat="1" applyFont="1" applyFill="1" applyBorder="1"/>
    <xf numFmtId="0" fontId="27" fillId="2" borderId="0" xfId="0" applyFont="1" applyFill="1" applyBorder="1"/>
    <xf numFmtId="164" fontId="27" fillId="2" borderId="0" xfId="0" applyNumberFormat="1" applyFont="1" applyFill="1" applyBorder="1" applyAlignment="1">
      <alignment horizontal="right" vertical="center"/>
    </xf>
    <xf numFmtId="166" fontId="26" fillId="2" borderId="0" xfId="5" applyNumberFormat="1" applyFont="1" applyFill="1" applyBorder="1" applyAlignment="1">
      <alignment horizontal="center" vertical="center"/>
    </xf>
    <xf numFmtId="166" fontId="26" fillId="2" borderId="0" xfId="4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wrapText="1"/>
    </xf>
    <xf numFmtId="164" fontId="27" fillId="2" borderId="3" xfId="0" applyNumberFormat="1" applyFont="1" applyFill="1" applyBorder="1"/>
    <xf numFmtId="0" fontId="27" fillId="2" borderId="3" xfId="0" applyFont="1" applyFill="1" applyBorder="1"/>
    <xf numFmtId="164" fontId="27" fillId="2" borderId="3" xfId="0" applyNumberFormat="1" applyFont="1" applyFill="1" applyBorder="1" applyAlignment="1">
      <alignment horizontal="right" vertical="center"/>
    </xf>
    <xf numFmtId="166" fontId="26" fillId="2" borderId="3" xfId="5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vertical="center"/>
    </xf>
    <xf numFmtId="49" fontId="8" fillId="2" borderId="0" xfId="3" applyNumberFormat="1" applyFont="1" applyFill="1" applyBorder="1" applyAlignment="1">
      <alignment horizontal="left" vertical="center"/>
    </xf>
    <xf numFmtId="166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9" fontId="11" fillId="2" borderId="0" xfId="3" applyNumberFormat="1" applyFont="1" applyFill="1" applyBorder="1" applyAlignment="1">
      <alignment horizontal="left" vertical="center"/>
    </xf>
    <xf numFmtId="166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2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166" fontId="13" fillId="2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6" fontId="7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166" fontId="6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27" fillId="2" borderId="0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164" fontId="12" fillId="2" borderId="4" xfId="7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9" fontId="12" fillId="2" borderId="1" xfId="5" applyNumberFormat="1" applyFont="1" applyFill="1" applyBorder="1" applyAlignment="1">
      <alignment horizontal="center" vertical="center" wrapText="1"/>
    </xf>
    <xf numFmtId="49" fontId="12" fillId="2" borderId="0" xfId="5" applyNumberFormat="1" applyFont="1" applyFill="1" applyBorder="1" applyAlignment="1">
      <alignment horizontal="center" vertical="center" wrapText="1"/>
    </xf>
    <xf numFmtId="49" fontId="12" fillId="2" borderId="3" xfId="5" applyNumberFormat="1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/>
    </xf>
    <xf numFmtId="0" fontId="12" fillId="2" borderId="1" xfId="5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49" fontId="12" fillId="2" borderId="6" xfId="5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</cellXfs>
  <cellStyles count="8">
    <cellStyle name="Normal" xfId="0" builtinId="0"/>
    <cellStyle name="Normal_asistencia escolar y alfabetism" xfId="1"/>
    <cellStyle name="Normal_C1.Totales poblacion y Edos" xfId="2"/>
    <cellStyle name="Normal_c2.raw" xfId="3"/>
    <cellStyle name="Normal_c6 raw" xfId="4"/>
    <cellStyle name="Normal_Hoja1" xfId="5"/>
    <cellStyle name="Normal_Hoja2" xfId="6"/>
    <cellStyle name="Normal_Hoja3" xfId="7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4"/>
  <sheetViews>
    <sheetView zoomScale="110" zoomScaleNormal="110" zoomScalePageLayoutView="110" workbookViewId="0">
      <selection activeCell="A2" sqref="A2"/>
    </sheetView>
  </sheetViews>
  <sheetFormatPr baseColWidth="10" defaultRowHeight="14"/>
  <cols>
    <col min="1" max="1" width="3.83203125" style="3" customWidth="1"/>
    <col min="2" max="2" width="2.83203125" style="3" customWidth="1"/>
    <col min="3" max="17" width="10.83203125" style="3" customWidth="1"/>
  </cols>
  <sheetData>
    <row r="1" spans="1:12">
      <c r="A1" s="12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9"/>
    </row>
    <row r="2" spans="1:12">
      <c r="A2" s="13"/>
      <c r="B2" s="14"/>
      <c r="C2" s="12"/>
      <c r="D2" s="12"/>
      <c r="E2" s="12"/>
      <c r="F2" s="12"/>
      <c r="G2" s="13"/>
      <c r="H2" s="13"/>
      <c r="I2" s="13"/>
      <c r="J2" s="13"/>
      <c r="K2" s="13"/>
      <c r="L2" s="9"/>
    </row>
    <row r="3" spans="1:12">
      <c r="A3" s="12" t="s">
        <v>57</v>
      </c>
      <c r="B3" s="10"/>
      <c r="C3" s="12"/>
      <c r="D3" s="13"/>
      <c r="E3" s="12"/>
      <c r="F3" s="12"/>
      <c r="G3" s="13"/>
      <c r="H3" s="13"/>
      <c r="I3" s="13"/>
      <c r="J3" s="13"/>
      <c r="K3" s="13"/>
      <c r="L3" s="9"/>
    </row>
    <row r="4" spans="1:12">
      <c r="A4" s="13"/>
      <c r="B4" s="14" t="s">
        <v>11</v>
      </c>
      <c r="C4" s="14"/>
      <c r="D4" s="14"/>
      <c r="E4" s="14"/>
      <c r="F4" s="14"/>
      <c r="G4" s="13"/>
      <c r="H4" s="13"/>
      <c r="I4" s="13"/>
      <c r="J4" s="13"/>
      <c r="K4" s="13"/>
      <c r="L4" s="9"/>
    </row>
    <row r="5" spans="1:12">
      <c r="A5" s="13"/>
      <c r="B5" s="14" t="s">
        <v>4</v>
      </c>
      <c r="C5" s="15"/>
      <c r="D5" s="14"/>
      <c r="E5" s="14"/>
      <c r="F5" s="14"/>
      <c r="G5" s="13"/>
      <c r="H5" s="13"/>
      <c r="I5" s="13"/>
      <c r="J5" s="13"/>
      <c r="K5" s="13"/>
      <c r="L5" s="9"/>
    </row>
    <row r="6" spans="1:12">
      <c r="A6" s="13"/>
      <c r="B6" s="13"/>
      <c r="C6" s="14" t="s">
        <v>5</v>
      </c>
      <c r="D6" s="14"/>
      <c r="E6" s="14"/>
      <c r="F6" s="14"/>
      <c r="G6" s="13"/>
      <c r="H6" s="13"/>
      <c r="I6" s="13"/>
      <c r="J6" s="13"/>
      <c r="K6" s="13"/>
      <c r="L6" s="9"/>
    </row>
    <row r="7" spans="1:12">
      <c r="A7" s="13"/>
      <c r="B7" s="13"/>
      <c r="C7" s="14"/>
      <c r="D7" s="14"/>
      <c r="E7" s="14"/>
      <c r="F7" s="14"/>
      <c r="G7" s="13"/>
      <c r="H7" s="13"/>
      <c r="I7" s="13"/>
      <c r="J7" s="13"/>
      <c r="K7" s="13"/>
      <c r="L7" s="9"/>
    </row>
    <row r="8" spans="1:12">
      <c r="A8" s="16" t="s">
        <v>58</v>
      </c>
      <c r="B8" s="10"/>
      <c r="C8" s="10"/>
      <c r="D8" s="10"/>
      <c r="E8" s="14"/>
      <c r="F8" s="14"/>
      <c r="G8" s="13"/>
      <c r="H8" s="13"/>
      <c r="I8" s="13"/>
      <c r="J8" s="13"/>
      <c r="K8" s="13"/>
      <c r="L8" s="9"/>
    </row>
    <row r="9" spans="1:12">
      <c r="A9" s="13"/>
      <c r="B9" s="15" t="s">
        <v>74</v>
      </c>
      <c r="C9" s="13"/>
      <c r="D9" s="13"/>
      <c r="E9" s="13"/>
      <c r="F9" s="13"/>
      <c r="G9" s="13"/>
      <c r="H9" s="13"/>
      <c r="I9" s="13"/>
      <c r="J9" s="13"/>
      <c r="K9" s="13"/>
      <c r="L9" s="9"/>
    </row>
    <row r="10" spans="1:12">
      <c r="A10" s="15"/>
      <c r="B10" s="13"/>
      <c r="C10" s="15" t="s">
        <v>6</v>
      </c>
      <c r="D10" s="13"/>
      <c r="E10" s="13"/>
      <c r="F10" s="13"/>
      <c r="G10" s="13"/>
      <c r="H10" s="13"/>
      <c r="I10" s="13"/>
      <c r="J10" s="13"/>
      <c r="K10" s="13"/>
      <c r="L10" s="9"/>
    </row>
    <row r="11" spans="1:12">
      <c r="A11" s="15"/>
      <c r="B11" s="13"/>
      <c r="C11" s="15"/>
      <c r="D11" s="13"/>
      <c r="E11" s="13"/>
      <c r="F11" s="13"/>
      <c r="G11" s="13"/>
      <c r="H11" s="13"/>
      <c r="I11" s="13"/>
      <c r="J11" s="13"/>
      <c r="K11" s="13"/>
      <c r="L11" s="9"/>
    </row>
    <row r="12" spans="1:12">
      <c r="A12" s="12" t="s">
        <v>59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9"/>
    </row>
    <row r="13" spans="1:12">
      <c r="A13" s="15"/>
      <c r="B13" s="13" t="s">
        <v>93</v>
      </c>
      <c r="C13" s="14"/>
      <c r="D13" s="14"/>
      <c r="E13" s="14"/>
      <c r="F13" s="14"/>
      <c r="G13" s="13"/>
      <c r="H13" s="13"/>
      <c r="I13" s="13"/>
      <c r="J13" s="13"/>
      <c r="K13" s="13"/>
      <c r="L13" s="9"/>
    </row>
    <row r="14" spans="1:12">
      <c r="A14" s="13"/>
      <c r="B14" s="10"/>
      <c r="C14" s="13" t="s">
        <v>7</v>
      </c>
      <c r="D14" s="14"/>
      <c r="E14" s="14"/>
      <c r="F14" s="14"/>
      <c r="G14" s="13"/>
      <c r="H14" s="13"/>
      <c r="I14" s="13"/>
      <c r="J14" s="13"/>
      <c r="K14" s="13"/>
      <c r="L14" s="9"/>
    </row>
    <row r="15" spans="1:12">
      <c r="A15" s="13"/>
      <c r="B15" s="13" t="s">
        <v>94</v>
      </c>
      <c r="C15" s="10"/>
      <c r="D15" s="10"/>
      <c r="E15" s="10"/>
      <c r="F15" s="10"/>
      <c r="G15" s="13"/>
      <c r="H15" s="13"/>
      <c r="I15" s="13"/>
      <c r="J15" s="13"/>
      <c r="K15" s="13"/>
      <c r="L15" s="9"/>
    </row>
    <row r="16" spans="1:12">
      <c r="A16" s="13"/>
      <c r="B16" s="13"/>
      <c r="C16" s="13" t="s">
        <v>8</v>
      </c>
      <c r="D16" s="10"/>
      <c r="E16" s="10"/>
      <c r="F16" s="10"/>
      <c r="G16" s="13"/>
      <c r="H16" s="13"/>
      <c r="I16" s="13"/>
      <c r="J16" s="13"/>
      <c r="K16" s="13"/>
      <c r="L16" s="9"/>
    </row>
    <row r="17" spans="1:12">
      <c r="A17" s="15"/>
      <c r="B17" s="15" t="s">
        <v>95</v>
      </c>
      <c r="C17" s="13"/>
      <c r="D17" s="13"/>
      <c r="E17" s="13"/>
      <c r="F17" s="13"/>
      <c r="G17" s="13"/>
      <c r="H17" s="13"/>
      <c r="I17" s="13"/>
      <c r="J17" s="13"/>
      <c r="K17" s="13"/>
      <c r="L17" s="9"/>
    </row>
    <row r="18" spans="1:12">
      <c r="A18" s="13"/>
      <c r="B18" s="13"/>
      <c r="C18" s="15" t="s">
        <v>9</v>
      </c>
      <c r="D18" s="10"/>
      <c r="E18" s="10"/>
      <c r="F18" s="10"/>
      <c r="G18" s="13"/>
      <c r="H18" s="13"/>
      <c r="I18" s="13"/>
      <c r="J18" s="13"/>
      <c r="K18" s="13"/>
      <c r="L18" s="9"/>
    </row>
    <row r="19" spans="1:12">
      <c r="A19" s="15"/>
      <c r="B19" s="13" t="s">
        <v>96</v>
      </c>
      <c r="C19" s="14"/>
      <c r="D19" s="14"/>
      <c r="E19" s="14"/>
      <c r="F19" s="14"/>
      <c r="G19" s="13"/>
      <c r="H19" s="13"/>
      <c r="I19" s="13"/>
      <c r="J19" s="13"/>
      <c r="K19" s="13"/>
      <c r="L19" s="9"/>
    </row>
    <row r="20" spans="1:12">
      <c r="A20" s="13"/>
      <c r="B20" s="13"/>
      <c r="C20" s="13" t="s">
        <v>10</v>
      </c>
      <c r="D20" s="13"/>
      <c r="E20" s="13"/>
      <c r="F20" s="13"/>
      <c r="G20" s="13"/>
      <c r="H20" s="13"/>
      <c r="I20" s="13"/>
      <c r="J20" s="13"/>
      <c r="K20" s="13"/>
      <c r="L20" s="9"/>
    </row>
    <row r="21" spans="1:12">
      <c r="A21" s="13"/>
      <c r="B21" s="17"/>
      <c r="C21" s="17"/>
      <c r="D21" s="13"/>
      <c r="E21" s="13"/>
      <c r="F21" s="13"/>
      <c r="G21" s="13"/>
      <c r="H21" s="13"/>
      <c r="I21" s="13"/>
      <c r="J21" s="13"/>
      <c r="K21" s="13"/>
      <c r="L21" s="9"/>
    </row>
    <row r="22" spans="1:1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9"/>
    </row>
    <row r="23" spans="1: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9"/>
    </row>
    <row r="24" spans="1:1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9"/>
    </row>
  </sheetData>
  <sheetCalcPr fullCalcOnLoad="1"/>
  <phoneticPr fontId="25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0"/>
  <sheetViews>
    <sheetView workbookViewId="0">
      <selection sqref="A1:P30"/>
    </sheetView>
  </sheetViews>
  <sheetFormatPr baseColWidth="10" defaultRowHeight="14"/>
  <cols>
    <col min="1" max="1" width="29.5" customWidth="1"/>
    <col min="2" max="2" width="15.6640625" bestFit="1" customWidth="1"/>
    <col min="3" max="3" width="9" customWidth="1"/>
    <col min="4" max="4" width="14" customWidth="1"/>
    <col min="5" max="5" width="1.6640625" customWidth="1"/>
    <col min="6" max="6" width="15.6640625" bestFit="1" customWidth="1"/>
    <col min="7" max="7" width="9" customWidth="1"/>
    <col min="8" max="8" width="14.5" customWidth="1"/>
    <col min="9" max="9" width="1.6640625" customWidth="1"/>
    <col min="11" max="11" width="9.33203125" customWidth="1"/>
    <col min="12" max="12" width="14.33203125" bestFit="1" customWidth="1"/>
    <col min="13" max="13" width="1.6640625" customWidth="1"/>
    <col min="15" max="15" width="9.1640625" customWidth="1"/>
    <col min="16" max="16" width="14.33203125" bestFit="1" customWidth="1"/>
  </cols>
  <sheetData>
    <row r="1" spans="1:16" s="17" customFormat="1" ht="15" customHeight="1">
      <c r="A1" s="10" t="s">
        <v>97</v>
      </c>
      <c r="B1" s="10"/>
      <c r="C1" s="13"/>
      <c r="D1" s="13"/>
      <c r="E1" s="13"/>
      <c r="F1" s="13"/>
      <c r="G1" s="13"/>
      <c r="H1" s="13"/>
      <c r="I1" s="13"/>
      <c r="J1" s="9"/>
      <c r="K1" s="9"/>
      <c r="L1" s="9"/>
      <c r="M1" s="9"/>
      <c r="N1" s="9"/>
    </row>
    <row r="2" spans="1:16" s="17" customFormat="1" ht="15" customHeight="1">
      <c r="A2" s="10" t="s">
        <v>63</v>
      </c>
      <c r="B2" s="10"/>
      <c r="C2" s="14"/>
      <c r="D2" s="14"/>
      <c r="E2" s="14"/>
      <c r="F2" s="14"/>
      <c r="G2" s="14"/>
      <c r="H2" s="14"/>
      <c r="I2" s="13"/>
      <c r="J2" s="9"/>
      <c r="K2" s="9"/>
      <c r="L2" s="9"/>
      <c r="M2" s="9"/>
      <c r="N2" s="9"/>
    </row>
    <row r="3" spans="1:16" ht="15" thickBot="1">
      <c r="A3" s="4"/>
      <c r="B3" s="6"/>
      <c r="C3" s="6"/>
      <c r="D3" s="6"/>
      <c r="E3" s="6"/>
      <c r="F3" s="6"/>
      <c r="G3" s="6"/>
      <c r="H3" s="6"/>
    </row>
    <row r="4" spans="1:16">
      <c r="A4" s="207" t="s">
        <v>17</v>
      </c>
      <c r="B4" s="209">
        <v>2000</v>
      </c>
      <c r="C4" s="209"/>
      <c r="D4" s="209"/>
      <c r="E4" s="135"/>
      <c r="F4" s="206">
        <v>2005</v>
      </c>
      <c r="G4" s="206"/>
      <c r="H4" s="206"/>
      <c r="I4" s="135"/>
      <c r="J4" s="206">
        <v>2010</v>
      </c>
      <c r="K4" s="206"/>
      <c r="L4" s="206"/>
      <c r="M4" s="135"/>
      <c r="N4" s="206">
        <v>2010</v>
      </c>
      <c r="O4" s="206"/>
      <c r="P4" s="206"/>
    </row>
    <row r="5" spans="1:16" ht="40" thickBot="1">
      <c r="A5" s="208"/>
      <c r="B5" s="136" t="s">
        <v>65</v>
      </c>
      <c r="C5" s="131" t="s">
        <v>19</v>
      </c>
      <c r="D5" s="137" t="s">
        <v>66</v>
      </c>
      <c r="E5" s="137"/>
      <c r="F5" s="136" t="s">
        <v>65</v>
      </c>
      <c r="G5" s="138" t="s">
        <v>20</v>
      </c>
      <c r="H5" s="139" t="s">
        <v>67</v>
      </c>
      <c r="I5" s="137"/>
      <c r="J5" s="136" t="s">
        <v>65</v>
      </c>
      <c r="K5" s="138" t="s">
        <v>20</v>
      </c>
      <c r="L5" s="139" t="s">
        <v>68</v>
      </c>
      <c r="M5" s="137"/>
      <c r="N5" s="136" t="s">
        <v>69</v>
      </c>
      <c r="O5" s="138" t="s">
        <v>20</v>
      </c>
      <c r="P5" s="139" t="s">
        <v>70</v>
      </c>
    </row>
    <row r="6" spans="1:16">
      <c r="A6" s="18" t="s">
        <v>21</v>
      </c>
      <c r="B6" s="19">
        <v>1917015</v>
      </c>
      <c r="C6" s="141">
        <v>100</v>
      </c>
      <c r="D6" s="20">
        <v>31.714783589241673</v>
      </c>
      <c r="E6" s="21"/>
      <c r="F6" s="22">
        <v>1769971</v>
      </c>
      <c r="G6" s="140">
        <v>100</v>
      </c>
      <c r="H6" s="20">
        <v>29.444543703572094</v>
      </c>
      <c r="J6" s="22">
        <f>SUM(J8:J25)</f>
        <v>1994230</v>
      </c>
      <c r="K6" s="140">
        <f>SUM(K8:K25)</f>
        <v>100.00000000000001</v>
      </c>
      <c r="L6" s="20">
        <f>J6/6695228*100</f>
        <v>29.785841497854893</v>
      </c>
      <c r="N6" s="22">
        <f>SUM(N8:N25)</f>
        <v>2052168</v>
      </c>
      <c r="O6" s="140">
        <f>SUM(O8:O25)</f>
        <v>100.00000000000001</v>
      </c>
      <c r="P6" s="20">
        <f>N6/6913362*100</f>
        <v>29.684081348553715</v>
      </c>
    </row>
    <row r="7" spans="1:16" ht="10.5" customHeight="1">
      <c r="A7" s="36"/>
      <c r="B7" s="19"/>
      <c r="C7" s="37"/>
      <c r="D7" s="20"/>
      <c r="E7" s="38"/>
      <c r="F7" s="19"/>
      <c r="G7" s="39"/>
      <c r="H7" s="20"/>
      <c r="J7" s="19"/>
      <c r="K7" s="39"/>
      <c r="L7" s="20"/>
      <c r="N7" s="19"/>
      <c r="O7" s="39"/>
      <c r="P7" s="20"/>
    </row>
    <row r="8" spans="1:16">
      <c r="A8" s="23" t="s">
        <v>36</v>
      </c>
      <c r="B8" s="24">
        <v>41455</v>
      </c>
      <c r="C8" s="25">
        <v>2.1624765586080441</v>
      </c>
      <c r="D8" s="26">
        <v>0.68582476073062215</v>
      </c>
      <c r="E8" s="27"/>
      <c r="F8" s="24">
        <v>43761</v>
      </c>
      <c r="G8" s="26">
        <v>2.4724133898239011</v>
      </c>
      <c r="H8" s="26">
        <v>0.72799084109966694</v>
      </c>
      <c r="J8" s="24">
        <v>50635</v>
      </c>
      <c r="K8" s="26">
        <f>J8/$J$6*100</f>
        <v>2.5390752320444481</v>
      </c>
      <c r="L8" s="26">
        <f t="shared" ref="L8:L25" si="0">J8/6695228*100</f>
        <v>0.7562849241280506</v>
      </c>
      <c r="N8" s="24">
        <v>53122</v>
      </c>
      <c r="O8" s="26">
        <f>N8/$N$6*100</f>
        <v>2.5885794925171819</v>
      </c>
      <c r="P8" s="26">
        <f t="shared" ref="P8:P25" si="1">N8/6913362*100</f>
        <v>0.76839604233077918</v>
      </c>
    </row>
    <row r="9" spans="1:16">
      <c r="A9" s="23" t="s">
        <v>35</v>
      </c>
      <c r="B9" s="24">
        <v>40722</v>
      </c>
      <c r="C9" s="25">
        <v>2.12424002942074</v>
      </c>
      <c r="D9" s="26">
        <v>0.6736981282468314</v>
      </c>
      <c r="E9" s="27"/>
      <c r="F9" s="24">
        <v>42791</v>
      </c>
      <c r="G9" s="26">
        <v>2.4176102320320503</v>
      </c>
      <c r="H9" s="26">
        <v>0.71185430135270789</v>
      </c>
      <c r="J9" s="24">
        <v>45019</v>
      </c>
      <c r="K9" s="26">
        <f t="shared" ref="K9:K25" si="2">J9/$J$6*100</f>
        <v>2.2574627801206479</v>
      </c>
      <c r="L9" s="26">
        <f t="shared" si="0"/>
        <v>0.67240428555980469</v>
      </c>
      <c r="N9" s="24">
        <v>47327</v>
      </c>
      <c r="O9" s="26">
        <f t="shared" ref="O9:O25" si="3">N9/$N$6*100</f>
        <v>2.3061952042912668</v>
      </c>
      <c r="P9" s="26">
        <f t="shared" si="1"/>
        <v>0.68457286049826405</v>
      </c>
    </row>
    <row r="10" spans="1:16">
      <c r="A10" s="23" t="s">
        <v>27</v>
      </c>
      <c r="B10" s="24">
        <v>1641</v>
      </c>
      <c r="C10" s="25">
        <v>8.560183410145461E-2</v>
      </c>
      <c r="D10" s="28">
        <v>2.7148436433698006E-2</v>
      </c>
      <c r="E10" s="27"/>
      <c r="F10" s="24">
        <v>1625</v>
      </c>
      <c r="G10" s="26">
        <v>9.180941382655422E-2</v>
      </c>
      <c r="H10" s="28">
        <v>2.7032862978153119E-2</v>
      </c>
      <c r="J10" s="24">
        <v>2190</v>
      </c>
      <c r="K10" s="26">
        <f t="shared" si="2"/>
        <v>0.10981682153011438</v>
      </c>
      <c r="L10" s="28">
        <f t="shared" si="0"/>
        <v>3.2709864398942058E-2</v>
      </c>
      <c r="N10" s="24">
        <v>2295</v>
      </c>
      <c r="O10" s="26">
        <f t="shared" si="3"/>
        <v>0.11183294934917609</v>
      </c>
      <c r="P10" s="28">
        <f t="shared" si="1"/>
        <v>3.31965836592963E-2</v>
      </c>
    </row>
    <row r="11" spans="1:16">
      <c r="A11" s="23" t="s">
        <v>28</v>
      </c>
      <c r="B11" s="24">
        <v>133374</v>
      </c>
      <c r="C11" s="25">
        <v>6.9573790502421744</v>
      </c>
      <c r="D11" s="26">
        <v>2.2065177092675432</v>
      </c>
      <c r="E11" s="27"/>
      <c r="F11" s="24">
        <v>125706</v>
      </c>
      <c r="G11" s="26">
        <v>7.1021502612189691</v>
      </c>
      <c r="H11" s="26">
        <v>2.0911957375579791</v>
      </c>
      <c r="J11" s="24">
        <v>133438</v>
      </c>
      <c r="K11" s="26">
        <f t="shared" si="2"/>
        <v>6.6912041238974442</v>
      </c>
      <c r="L11" s="26">
        <f t="shared" si="0"/>
        <v>1.9930314546420227</v>
      </c>
      <c r="N11" s="24">
        <v>137413</v>
      </c>
      <c r="O11" s="26">
        <f t="shared" si="3"/>
        <v>6.6959917511626736</v>
      </c>
      <c r="P11" s="26">
        <f t="shared" si="1"/>
        <v>1.9876436385075742</v>
      </c>
    </row>
    <row r="12" spans="1:16">
      <c r="A12" s="23" t="s">
        <v>32</v>
      </c>
      <c r="B12" s="24">
        <v>992</v>
      </c>
      <c r="C12" s="25">
        <v>5.1747117263036546E-2</v>
      </c>
      <c r="D12" s="28">
        <v>1.6411486253643161E-2</v>
      </c>
      <c r="E12" s="27"/>
      <c r="F12" s="24">
        <v>616</v>
      </c>
      <c r="G12" s="28">
        <v>3.4802830102866091E-2</v>
      </c>
      <c r="H12" s="28">
        <v>1.0247534519718353E-2</v>
      </c>
      <c r="J12" s="24">
        <v>814</v>
      </c>
      <c r="K12" s="28">
        <f t="shared" si="2"/>
        <v>4.0817759235394116E-2</v>
      </c>
      <c r="L12" s="28">
        <f t="shared" si="0"/>
        <v>1.2157913068830515E-2</v>
      </c>
      <c r="N12" s="24">
        <v>814</v>
      </c>
      <c r="O12" s="28">
        <f t="shared" si="3"/>
        <v>3.9665368527333045E-2</v>
      </c>
      <c r="P12" s="28">
        <f t="shared" si="1"/>
        <v>1.1774300260857164E-2</v>
      </c>
    </row>
    <row r="13" spans="1:16">
      <c r="A13" s="23" t="s">
        <v>38</v>
      </c>
      <c r="B13" s="24">
        <v>13425</v>
      </c>
      <c r="C13" s="25">
        <v>0.7003075093309129</v>
      </c>
      <c r="D13" s="26">
        <v>0.22210101104350749</v>
      </c>
      <c r="E13" s="27"/>
      <c r="F13" s="24">
        <v>12610</v>
      </c>
      <c r="G13" s="26">
        <v>0.71244105129406077</v>
      </c>
      <c r="H13" s="26">
        <v>0.20977501671046822</v>
      </c>
      <c r="J13" s="24">
        <v>12785</v>
      </c>
      <c r="K13" s="26">
        <f t="shared" si="2"/>
        <v>0.64109957226598735</v>
      </c>
      <c r="L13" s="26">
        <f t="shared" si="0"/>
        <v>0.19095690243857266</v>
      </c>
      <c r="N13" s="24">
        <v>13037</v>
      </c>
      <c r="O13" s="26">
        <f t="shared" si="3"/>
        <v>0.63527937283887081</v>
      </c>
      <c r="P13" s="26">
        <f t="shared" si="1"/>
        <v>0.18857684582407228</v>
      </c>
    </row>
    <row r="14" spans="1:16">
      <c r="A14" s="23" t="s">
        <v>31</v>
      </c>
      <c r="B14" s="24">
        <v>351</v>
      </c>
      <c r="C14" s="29">
        <v>1.8309715886417163E-2</v>
      </c>
      <c r="D14" s="28">
        <v>5.8068867691822065E-3</v>
      </c>
      <c r="E14" s="27"/>
      <c r="F14" s="24">
        <v>213</v>
      </c>
      <c r="G14" s="30">
        <v>1.2034095473880645E-2</v>
      </c>
      <c r="H14" s="30">
        <v>3.5433845011363782E-3</v>
      </c>
      <c r="J14" s="24">
        <v>190</v>
      </c>
      <c r="K14" s="30">
        <f t="shared" si="2"/>
        <v>9.5274867994163161E-3</v>
      </c>
      <c r="L14" s="30">
        <f t="shared" si="0"/>
        <v>2.8378421168031918E-3</v>
      </c>
      <c r="N14" s="24">
        <v>190</v>
      </c>
      <c r="O14" s="30">
        <f t="shared" si="3"/>
        <v>9.2585012533086958E-3</v>
      </c>
      <c r="P14" s="30">
        <f t="shared" si="1"/>
        <v>2.7483010436890184E-3</v>
      </c>
    </row>
    <row r="15" spans="1:16">
      <c r="A15" s="23" t="s">
        <v>24</v>
      </c>
      <c r="B15" s="24">
        <v>1302</v>
      </c>
      <c r="C15" s="25">
        <v>6.791809140773547E-2</v>
      </c>
      <c r="D15" s="28">
        <v>2.1540075707906645E-2</v>
      </c>
      <c r="E15" s="27"/>
      <c r="F15" s="24">
        <v>1134</v>
      </c>
      <c r="G15" s="26">
        <v>6.4068846325730761E-2</v>
      </c>
      <c r="H15" s="28">
        <v>1.886477945675424E-2</v>
      </c>
      <c r="J15" s="24">
        <v>1096</v>
      </c>
      <c r="K15" s="26">
        <f t="shared" si="2"/>
        <v>5.4958555432422541E-2</v>
      </c>
      <c r="L15" s="28">
        <f t="shared" si="0"/>
        <v>1.6369868210612096E-2</v>
      </c>
      <c r="N15" s="24">
        <v>1106</v>
      </c>
      <c r="O15" s="26">
        <f t="shared" si="3"/>
        <v>5.389422308504957E-2</v>
      </c>
      <c r="P15" s="28">
        <f t="shared" si="1"/>
        <v>1.5998005022737127E-2</v>
      </c>
    </row>
    <row r="16" spans="1:16">
      <c r="A16" s="23" t="s">
        <v>23</v>
      </c>
      <c r="B16" s="24">
        <v>133430</v>
      </c>
      <c r="C16" s="25">
        <v>6.9603002584747635</v>
      </c>
      <c r="D16" s="26">
        <v>2.2074441641367004</v>
      </c>
      <c r="E16" s="27"/>
      <c r="F16" s="24">
        <v>111840</v>
      </c>
      <c r="G16" s="26">
        <v>6.318747595299584</v>
      </c>
      <c r="H16" s="26">
        <v>1.8605263972163972</v>
      </c>
      <c r="J16" s="24">
        <v>135897</v>
      </c>
      <c r="K16" s="26">
        <f t="shared" si="2"/>
        <v>6.8145098609488377</v>
      </c>
      <c r="L16" s="26">
        <f t="shared" si="0"/>
        <v>2.0297591060379121</v>
      </c>
      <c r="N16" s="24">
        <v>136717</v>
      </c>
      <c r="O16" s="26">
        <f t="shared" si="3"/>
        <v>6.6620763992031842</v>
      </c>
      <c r="P16" s="26">
        <f t="shared" si="1"/>
        <v>1.9775761778422711</v>
      </c>
    </row>
    <row r="17" spans="1:16">
      <c r="A17" s="23" t="s">
        <v>30</v>
      </c>
      <c r="B17" s="24">
        <v>214477</v>
      </c>
      <c r="C17" s="25">
        <v>11.188071037524484</v>
      </c>
      <c r="D17" s="26">
        <v>3.5482725173615162</v>
      </c>
      <c r="E17" s="27"/>
      <c r="F17" s="24">
        <v>206559</v>
      </c>
      <c r="G17" s="26">
        <v>11.670191206522592</v>
      </c>
      <c r="H17" s="26">
        <v>3.4362345500949729</v>
      </c>
      <c r="J17" s="24">
        <v>223073</v>
      </c>
      <c r="K17" s="26">
        <f t="shared" si="2"/>
        <v>11.185921383190504</v>
      </c>
      <c r="L17" s="26">
        <f t="shared" si="0"/>
        <v>3.331820813271781</v>
      </c>
      <c r="N17" s="24">
        <v>230124</v>
      </c>
      <c r="O17" s="26">
        <f t="shared" si="3"/>
        <v>11.213701802191633</v>
      </c>
      <c r="P17" s="26">
        <f t="shared" si="1"/>
        <v>3.3286843651467981</v>
      </c>
    </row>
    <row r="18" spans="1:16">
      <c r="A18" s="23" t="s">
        <v>37</v>
      </c>
      <c r="B18" s="24">
        <v>446236</v>
      </c>
      <c r="C18" s="25">
        <v>23.277647801399574</v>
      </c>
      <c r="D18" s="26">
        <v>7.3824556248797464</v>
      </c>
      <c r="E18" s="27"/>
      <c r="F18" s="24">
        <v>423216</v>
      </c>
      <c r="G18" s="26">
        <v>23.910900235088597</v>
      </c>
      <c r="H18" s="26">
        <v>7.0404554696381849</v>
      </c>
      <c r="J18" s="24">
        <v>477995</v>
      </c>
      <c r="K18" s="26">
        <f t="shared" si="2"/>
        <v>23.968900277300008</v>
      </c>
      <c r="L18" s="26">
        <f t="shared" si="0"/>
        <v>7.1393386453754832</v>
      </c>
      <c r="N18" s="24">
        <v>496038</v>
      </c>
      <c r="O18" s="26">
        <f t="shared" si="3"/>
        <v>24.171412866782838</v>
      </c>
      <c r="P18" s="26">
        <f t="shared" si="1"/>
        <v>7.1750618584705963</v>
      </c>
    </row>
    <row r="19" spans="1:16">
      <c r="A19" s="23" t="s">
        <v>22</v>
      </c>
      <c r="B19" s="24">
        <v>291722</v>
      </c>
      <c r="C19" s="25">
        <v>15.217512643354381</v>
      </c>
      <c r="D19" s="26">
        <v>4.8262012025053327</v>
      </c>
      <c r="E19" s="27"/>
      <c r="F19" s="24">
        <v>239850</v>
      </c>
      <c r="G19" s="26">
        <v>13.551069480799402</v>
      </c>
      <c r="H19" s="26">
        <v>3.9900505755754003</v>
      </c>
      <c r="J19" s="24">
        <v>284992</v>
      </c>
      <c r="K19" s="26">
        <f t="shared" si="2"/>
        <v>14.290829041785551</v>
      </c>
      <c r="L19" s="26">
        <f t="shared" si="0"/>
        <v>4.256643687115659</v>
      </c>
      <c r="N19" s="24">
        <v>288052</v>
      </c>
      <c r="O19" s="26">
        <f t="shared" si="3"/>
        <v>14.03647264746356</v>
      </c>
      <c r="P19" s="26">
        <f t="shared" si="1"/>
        <v>4.1665979591405744</v>
      </c>
    </row>
    <row r="20" spans="1:16">
      <c r="A20" s="23" t="s">
        <v>26</v>
      </c>
      <c r="B20" s="24">
        <v>8312</v>
      </c>
      <c r="C20" s="25">
        <v>0.43359076480883041</v>
      </c>
      <c r="D20" s="26">
        <v>0.13751237272205841</v>
      </c>
      <c r="E20" s="27"/>
      <c r="F20" s="24">
        <v>9720</v>
      </c>
      <c r="G20" s="26">
        <v>0.54916153993483507</v>
      </c>
      <c r="H20" s="26">
        <v>0.16169810962932205</v>
      </c>
      <c r="J20" s="24">
        <v>11019</v>
      </c>
      <c r="K20" s="26">
        <f t="shared" si="2"/>
        <v>0.55254408969878099</v>
      </c>
      <c r="L20" s="26">
        <f t="shared" si="0"/>
        <v>0.16457990676344406</v>
      </c>
      <c r="N20" s="24">
        <v>11627</v>
      </c>
      <c r="O20" s="26">
        <f t="shared" si="3"/>
        <v>0.56657154774852747</v>
      </c>
      <c r="P20" s="26">
        <f t="shared" si="1"/>
        <v>0.16818155913143273</v>
      </c>
    </row>
    <row r="21" spans="1:16">
      <c r="A21" s="23" t="s">
        <v>33</v>
      </c>
      <c r="B21" s="24">
        <v>16111</v>
      </c>
      <c r="C21" s="25">
        <v>0.84042117562982033</v>
      </c>
      <c r="D21" s="26">
        <v>0.26653775708915822</v>
      </c>
      <c r="E21" s="27"/>
      <c r="F21" s="24">
        <v>16163</v>
      </c>
      <c r="G21" s="26">
        <v>0.91317880349452052</v>
      </c>
      <c r="H21" s="26">
        <v>0.26888133188670088</v>
      </c>
      <c r="J21" s="24">
        <v>17964</v>
      </c>
      <c r="K21" s="26">
        <f t="shared" si="2"/>
        <v>0.90079880455112993</v>
      </c>
      <c r="L21" s="26">
        <f t="shared" si="0"/>
        <v>0.26831050413817126</v>
      </c>
      <c r="N21" s="24">
        <v>18485</v>
      </c>
      <c r="O21" s="26">
        <f t="shared" si="3"/>
        <v>0.90075471403900653</v>
      </c>
      <c r="P21" s="26">
        <f t="shared" si="1"/>
        <v>0.26738076206627109</v>
      </c>
    </row>
    <row r="22" spans="1:16">
      <c r="A22" s="23" t="s">
        <v>25</v>
      </c>
      <c r="B22" s="24">
        <v>466</v>
      </c>
      <c r="C22" s="29">
        <v>2.4308625649773215E-2</v>
      </c>
      <c r="D22" s="28">
        <v>7.7094280183444691E-3</v>
      </c>
      <c r="E22" s="27"/>
      <c r="F22" s="24">
        <v>842</v>
      </c>
      <c r="G22" s="28">
        <v>4.7571400887359172E-2</v>
      </c>
      <c r="H22" s="28">
        <v>1.4007181924679956E-2</v>
      </c>
      <c r="J22" s="24">
        <v>737</v>
      </c>
      <c r="K22" s="28">
        <f t="shared" si="2"/>
        <v>3.6956619848262234E-2</v>
      </c>
      <c r="L22" s="28">
        <f t="shared" si="0"/>
        <v>1.1007840210968171E-2</v>
      </c>
      <c r="N22" s="24">
        <v>745</v>
      </c>
      <c r="O22" s="28">
        <f t="shared" si="3"/>
        <v>3.6303070703763048E-2</v>
      </c>
      <c r="P22" s="28">
        <f t="shared" si="1"/>
        <v>1.0776233039727993E-2</v>
      </c>
    </row>
    <row r="23" spans="1:16">
      <c r="A23" s="23" t="s">
        <v>29</v>
      </c>
      <c r="B23" s="24">
        <v>99389</v>
      </c>
      <c r="C23" s="25">
        <v>5.184570804088648</v>
      </c>
      <c r="D23" s="26">
        <v>1.6442754105477217</v>
      </c>
      <c r="E23" s="27"/>
      <c r="F23" s="24">
        <v>98573</v>
      </c>
      <c r="G23" s="26">
        <v>5.5691872917691869</v>
      </c>
      <c r="H23" s="26">
        <v>1.6398217860587614</v>
      </c>
      <c r="J23" s="24">
        <v>120072</v>
      </c>
      <c r="K23" s="26">
        <f t="shared" si="2"/>
        <v>6.0209704998921891</v>
      </c>
      <c r="L23" s="26">
        <f t="shared" si="0"/>
        <v>1.7933967297304887</v>
      </c>
      <c r="N23" s="24">
        <v>127244</v>
      </c>
      <c r="O23" s="26">
        <f t="shared" si="3"/>
        <v>6.2004670182947992</v>
      </c>
      <c r="P23" s="26">
        <f t="shared" si="1"/>
        <v>1.8405516737008707</v>
      </c>
    </row>
    <row r="24" spans="1:16">
      <c r="A24" s="23" t="s">
        <v>39</v>
      </c>
      <c r="B24" s="24">
        <v>20712</v>
      </c>
      <c r="C24" s="25">
        <v>1.0804297305967872</v>
      </c>
      <c r="D24" s="26">
        <v>0.34265595089259793</v>
      </c>
      <c r="E24" s="27"/>
      <c r="F24" s="24">
        <v>23846</v>
      </c>
      <c r="G24" s="26">
        <v>1.3472537120664687</v>
      </c>
      <c r="H24" s="26">
        <v>0.39669270804740886</v>
      </c>
      <c r="J24" s="24">
        <v>25883</v>
      </c>
      <c r="K24" s="26">
        <f t="shared" si="2"/>
        <v>1.297894425417329</v>
      </c>
      <c r="L24" s="26">
        <f t="shared" si="0"/>
        <v>0.38658877636430006</v>
      </c>
      <c r="N24" s="24">
        <v>27137</v>
      </c>
      <c r="O24" s="26">
        <f t="shared" si="3"/>
        <v>1.3223576237423058</v>
      </c>
      <c r="P24" s="26">
        <f t="shared" si="1"/>
        <v>0.39252971275046789</v>
      </c>
    </row>
    <row r="25" spans="1:16" ht="15" thickBot="1">
      <c r="A25" s="31" t="s">
        <v>34</v>
      </c>
      <c r="B25" s="32">
        <v>452898</v>
      </c>
      <c r="C25" s="33">
        <v>23.625167252212425</v>
      </c>
      <c r="D25" s="34">
        <v>7.4926706666355649</v>
      </c>
      <c r="E25" s="35"/>
      <c r="F25" s="32">
        <v>410906</v>
      </c>
      <c r="G25" s="34">
        <v>23.21540861403944</v>
      </c>
      <c r="H25" s="34">
        <v>6.8356711353236843</v>
      </c>
      <c r="I25" s="35"/>
      <c r="J25" s="32">
        <v>450431</v>
      </c>
      <c r="K25" s="34">
        <f t="shared" si="2"/>
        <v>22.586712666041532</v>
      </c>
      <c r="L25" s="34">
        <f t="shared" si="0"/>
        <v>6.7276424342830445</v>
      </c>
      <c r="M25" s="35"/>
      <c r="N25" s="32">
        <v>460695</v>
      </c>
      <c r="O25" s="34">
        <f t="shared" si="3"/>
        <v>22.449185446805526</v>
      </c>
      <c r="P25" s="34">
        <f t="shared" si="1"/>
        <v>6.6638344701174326</v>
      </c>
    </row>
    <row r="26" spans="1:16" s="2" customFormat="1" ht="12">
      <c r="A26" s="158" t="s">
        <v>12</v>
      </c>
      <c r="B26" s="158"/>
      <c r="C26" s="158"/>
      <c r="D26" s="158"/>
      <c r="E26" s="158"/>
      <c r="F26" s="158"/>
      <c r="G26" s="158"/>
      <c r="H26" s="158"/>
      <c r="I26" s="158"/>
    </row>
    <row r="27" spans="1:16" s="2" customFormat="1" ht="15.75" customHeight="1">
      <c r="A27" s="40" t="s">
        <v>98</v>
      </c>
      <c r="B27" s="40"/>
      <c r="C27" s="40"/>
      <c r="D27" s="40"/>
      <c r="E27" s="40"/>
      <c r="F27" s="40"/>
      <c r="G27" s="40"/>
      <c r="H27" s="40"/>
      <c r="I27" s="13"/>
    </row>
    <row r="28" spans="1:16" s="2" customFormat="1" ht="15.75" customHeight="1">
      <c r="A28" s="40" t="s">
        <v>99</v>
      </c>
      <c r="B28" s="40"/>
      <c r="C28" s="40"/>
      <c r="D28" s="40"/>
      <c r="E28" s="40"/>
      <c r="F28" s="40"/>
      <c r="G28" s="40"/>
      <c r="H28" s="40"/>
      <c r="I28" s="13"/>
    </row>
    <row r="29" spans="1:16">
      <c r="A29" s="40" t="s">
        <v>71</v>
      </c>
      <c r="B29" s="1"/>
      <c r="C29" s="1"/>
      <c r="D29" s="1"/>
      <c r="E29" s="1"/>
      <c r="F29" s="1"/>
      <c r="G29" s="1"/>
      <c r="H29" s="1"/>
    </row>
    <row r="30" spans="1:16">
      <c r="A30" s="40" t="s">
        <v>72</v>
      </c>
    </row>
  </sheetData>
  <sheetCalcPr fullCalcOnLoad="1"/>
  <mergeCells count="5">
    <mergeCell ref="N4:P4"/>
    <mergeCell ref="A4:A5"/>
    <mergeCell ref="B4:D4"/>
    <mergeCell ref="F4:H4"/>
    <mergeCell ref="J4:L4"/>
  </mergeCells>
  <phoneticPr fontId="25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27"/>
  <sheetViews>
    <sheetView workbookViewId="0">
      <selection sqref="A1:Y26"/>
    </sheetView>
  </sheetViews>
  <sheetFormatPr baseColWidth="10" defaultRowHeight="14"/>
  <cols>
    <col min="1" max="1" width="28" style="3" customWidth="1"/>
    <col min="2" max="5" width="15.83203125" style="3" customWidth="1"/>
    <col min="6" max="6" width="1.6640625" style="3" customWidth="1"/>
    <col min="7" max="9" width="10.83203125" style="3" customWidth="1"/>
    <col min="10" max="10" width="1.5" style="3" customWidth="1"/>
    <col min="11" max="13" width="10.83203125" style="3" customWidth="1"/>
    <col min="14" max="14" width="1.6640625" style="3" customWidth="1"/>
    <col min="15" max="17" width="10.83203125" style="3" customWidth="1"/>
    <col min="18" max="18" width="1.33203125" style="3" customWidth="1"/>
    <col min="19" max="21" width="10.83203125" style="3" customWidth="1"/>
    <col min="22" max="22" width="1.5" style="3" customWidth="1"/>
    <col min="23" max="33" width="10.83203125" style="3" customWidth="1"/>
  </cols>
  <sheetData>
    <row r="1" spans="1:33" s="17" customFormat="1" ht="13">
      <c r="A1" s="41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33" s="17" customFormat="1" ht="13">
      <c r="A2" s="42">
        <v>2010</v>
      </c>
      <c r="B2" s="43"/>
      <c r="C2" s="43"/>
      <c r="D2" s="43"/>
      <c r="E2" s="43"/>
      <c r="F2" s="43"/>
      <c r="G2" s="4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33" ht="15" thickBot="1">
      <c r="A3" s="205"/>
    </row>
    <row r="4" spans="1:33" s="7" customFormat="1">
      <c r="A4" s="211" t="s">
        <v>61</v>
      </c>
      <c r="B4" s="211" t="s">
        <v>40</v>
      </c>
      <c r="C4" s="210" t="s">
        <v>64</v>
      </c>
      <c r="D4" s="210"/>
      <c r="E4" s="210"/>
      <c r="F4" s="133"/>
      <c r="G4" s="210" t="s">
        <v>41</v>
      </c>
      <c r="H4" s="210"/>
      <c r="I4" s="210"/>
      <c r="J4" s="133"/>
      <c r="K4" s="210" t="s">
        <v>42</v>
      </c>
      <c r="L4" s="210"/>
      <c r="M4" s="210"/>
      <c r="N4" s="133"/>
      <c r="O4" s="210" t="s">
        <v>43</v>
      </c>
      <c r="P4" s="210"/>
      <c r="Q4" s="210"/>
      <c r="R4" s="133"/>
      <c r="S4" s="210" t="s">
        <v>44</v>
      </c>
      <c r="T4" s="210"/>
      <c r="U4" s="210"/>
      <c r="V4" s="133"/>
      <c r="W4" s="210" t="s">
        <v>84</v>
      </c>
      <c r="X4" s="210"/>
      <c r="Y4" s="210"/>
      <c r="Z4" s="5"/>
      <c r="AA4" s="5"/>
      <c r="AB4" s="5"/>
      <c r="AC4" s="5"/>
      <c r="AD4" s="5"/>
      <c r="AE4" s="5"/>
      <c r="AF4" s="5"/>
      <c r="AG4" s="5"/>
    </row>
    <row r="5" spans="1:33" s="7" customFormat="1" ht="15" thickBot="1">
      <c r="A5" s="212"/>
      <c r="B5" s="212"/>
      <c r="C5" s="134" t="s">
        <v>21</v>
      </c>
      <c r="D5" s="134" t="s">
        <v>60</v>
      </c>
      <c r="E5" s="134" t="s">
        <v>46</v>
      </c>
      <c r="F5" s="134"/>
      <c r="G5" s="134" t="s">
        <v>21</v>
      </c>
      <c r="H5" s="134" t="s">
        <v>60</v>
      </c>
      <c r="I5" s="134" t="s">
        <v>46</v>
      </c>
      <c r="J5" s="134"/>
      <c r="K5" s="134" t="s">
        <v>21</v>
      </c>
      <c r="L5" s="134" t="s">
        <v>45</v>
      </c>
      <c r="M5" s="134" t="s">
        <v>46</v>
      </c>
      <c r="N5" s="134"/>
      <c r="O5" s="134" t="s">
        <v>21</v>
      </c>
      <c r="P5" s="134" t="s">
        <v>45</v>
      </c>
      <c r="Q5" s="134" t="s">
        <v>46</v>
      </c>
      <c r="R5" s="134"/>
      <c r="S5" s="134" t="s">
        <v>21</v>
      </c>
      <c r="T5" s="134" t="s">
        <v>45</v>
      </c>
      <c r="U5" s="134" t="s">
        <v>46</v>
      </c>
      <c r="V5" s="134"/>
      <c r="W5" s="134" t="s">
        <v>21</v>
      </c>
      <c r="X5" s="134" t="s">
        <v>45</v>
      </c>
      <c r="Y5" s="134" t="s">
        <v>46</v>
      </c>
      <c r="Z5" s="5"/>
      <c r="AA5" s="5"/>
      <c r="AB5" s="5"/>
      <c r="AC5" s="5"/>
      <c r="AD5" s="5"/>
      <c r="AE5" s="5"/>
      <c r="AF5" s="5"/>
      <c r="AG5" s="5"/>
    </row>
    <row r="6" spans="1:33" s="7" customFormat="1">
      <c r="A6" s="44" t="s">
        <v>18</v>
      </c>
      <c r="B6" s="45">
        <f>C6+G6+K6+O6+S6+W6</f>
        <v>2052168</v>
      </c>
      <c r="C6" s="46">
        <f t="shared" ref="C6:Y6" si="0">SUM(C8:C25)</f>
        <v>57938</v>
      </c>
      <c r="D6" s="46">
        <f t="shared" si="0"/>
        <v>28899</v>
      </c>
      <c r="E6" s="46">
        <f t="shared" si="0"/>
        <v>29039</v>
      </c>
      <c r="F6" s="46"/>
      <c r="G6" s="46">
        <f t="shared" ref="G6" si="1">SUM(G8:G25)</f>
        <v>369065</v>
      </c>
      <c r="H6" s="46">
        <f t="shared" si="0"/>
        <v>185074</v>
      </c>
      <c r="I6" s="46">
        <f t="shared" si="0"/>
        <v>183991</v>
      </c>
      <c r="J6" s="46"/>
      <c r="K6" s="46">
        <f t="shared" si="0"/>
        <v>351548</v>
      </c>
      <c r="L6" s="46">
        <f t="shared" si="0"/>
        <v>167696</v>
      </c>
      <c r="M6" s="46">
        <f t="shared" si="0"/>
        <v>183852</v>
      </c>
      <c r="N6" s="46"/>
      <c r="O6" s="46">
        <f t="shared" si="0"/>
        <v>308857</v>
      </c>
      <c r="P6" s="46">
        <f t="shared" si="0"/>
        <v>144105</v>
      </c>
      <c r="Q6" s="46">
        <f t="shared" si="0"/>
        <v>164752</v>
      </c>
      <c r="R6" s="46"/>
      <c r="S6" s="46">
        <f t="shared" si="0"/>
        <v>542979</v>
      </c>
      <c r="T6" s="46">
        <f t="shared" si="0"/>
        <v>256733</v>
      </c>
      <c r="U6" s="46">
        <f t="shared" si="0"/>
        <v>286246</v>
      </c>
      <c r="V6" s="46"/>
      <c r="W6" s="46">
        <f t="shared" si="0"/>
        <v>421781</v>
      </c>
      <c r="X6" s="46">
        <f t="shared" si="0"/>
        <v>195175</v>
      </c>
      <c r="Y6" s="46">
        <f t="shared" si="0"/>
        <v>226606</v>
      </c>
      <c r="Z6" s="5"/>
      <c r="AA6" s="5"/>
      <c r="AB6" s="5"/>
      <c r="AC6" s="5"/>
      <c r="AD6" s="5"/>
      <c r="AE6" s="5"/>
      <c r="AF6" s="5"/>
      <c r="AG6" s="5"/>
    </row>
    <row r="7" spans="1:33" s="7" customFormat="1">
      <c r="A7" s="44"/>
      <c r="B7" s="45"/>
      <c r="C7" s="45"/>
      <c r="D7" s="45"/>
      <c r="E7" s="45"/>
      <c r="F7" s="45"/>
      <c r="G7" s="46"/>
      <c r="H7" s="46"/>
      <c r="I7" s="46"/>
      <c r="J7" s="4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5"/>
      <c r="AA7" s="5"/>
      <c r="AB7" s="5"/>
      <c r="AC7" s="5"/>
      <c r="AD7" s="5"/>
      <c r="AE7" s="5"/>
      <c r="AF7" s="5"/>
      <c r="AG7" s="5"/>
    </row>
    <row r="8" spans="1:33" s="7" customFormat="1">
      <c r="A8" s="47" t="s">
        <v>36</v>
      </c>
      <c r="B8" s="48">
        <f t="shared" ref="B8:B25" si="2">C8+G8+K8+O8+S8+W8</f>
        <v>53122</v>
      </c>
      <c r="C8" s="48">
        <v>2487</v>
      </c>
      <c r="D8" s="48">
        <v>1198</v>
      </c>
      <c r="E8" s="48">
        <v>1289</v>
      </c>
      <c r="F8" s="48"/>
      <c r="G8" s="49">
        <v>14076</v>
      </c>
      <c r="H8" s="49">
        <v>7080</v>
      </c>
      <c r="I8" s="49">
        <v>6996</v>
      </c>
      <c r="J8" s="49"/>
      <c r="K8" s="49">
        <v>11495</v>
      </c>
      <c r="L8" s="49">
        <v>5541</v>
      </c>
      <c r="M8" s="49">
        <v>5954</v>
      </c>
      <c r="N8" s="49"/>
      <c r="O8" s="49">
        <v>8296</v>
      </c>
      <c r="P8" s="49">
        <v>3820</v>
      </c>
      <c r="Q8" s="49">
        <v>4476</v>
      </c>
      <c r="R8" s="49"/>
      <c r="S8" s="49">
        <v>10969</v>
      </c>
      <c r="T8" s="49">
        <v>5134</v>
      </c>
      <c r="U8" s="49">
        <v>5835</v>
      </c>
      <c r="V8" s="49"/>
      <c r="W8" s="49">
        <v>5799</v>
      </c>
      <c r="X8" s="49">
        <v>2784</v>
      </c>
      <c r="Y8" s="49">
        <v>3015</v>
      </c>
      <c r="Z8" s="5"/>
      <c r="AA8" s="5"/>
      <c r="AB8" s="5"/>
      <c r="AC8" s="5"/>
      <c r="AD8" s="5"/>
      <c r="AE8" s="5"/>
      <c r="AF8" s="5"/>
      <c r="AG8" s="5"/>
    </row>
    <row r="9" spans="1:33" s="7" customFormat="1">
      <c r="A9" s="47" t="s">
        <v>35</v>
      </c>
      <c r="B9" s="48">
        <f t="shared" si="2"/>
        <v>47327</v>
      </c>
      <c r="C9" s="48">
        <v>2308</v>
      </c>
      <c r="D9" s="48">
        <v>1155</v>
      </c>
      <c r="E9" s="48">
        <v>1153</v>
      </c>
      <c r="F9" s="48"/>
      <c r="G9" s="49">
        <v>13357</v>
      </c>
      <c r="H9" s="49">
        <v>6845</v>
      </c>
      <c r="I9" s="49">
        <v>6512</v>
      </c>
      <c r="J9" s="49"/>
      <c r="K9" s="49">
        <v>9596</v>
      </c>
      <c r="L9" s="49">
        <v>4234</v>
      </c>
      <c r="M9" s="49">
        <v>5362</v>
      </c>
      <c r="N9" s="49"/>
      <c r="O9" s="49">
        <v>6485</v>
      </c>
      <c r="P9" s="49">
        <v>2785</v>
      </c>
      <c r="Q9" s="49">
        <v>3700</v>
      </c>
      <c r="R9" s="49"/>
      <c r="S9" s="49">
        <v>9787</v>
      </c>
      <c r="T9" s="49">
        <v>4387</v>
      </c>
      <c r="U9" s="49">
        <v>5400</v>
      </c>
      <c r="V9" s="49"/>
      <c r="W9" s="49">
        <v>5794</v>
      </c>
      <c r="X9" s="49">
        <v>2641</v>
      </c>
      <c r="Y9" s="49">
        <v>3153</v>
      </c>
      <c r="Z9" s="5"/>
      <c r="AA9" s="5"/>
      <c r="AB9" s="5"/>
      <c r="AC9" s="5"/>
      <c r="AD9" s="5"/>
      <c r="AE9" s="5"/>
      <c r="AF9" s="5"/>
      <c r="AG9" s="5"/>
    </row>
    <row r="10" spans="1:33" s="7" customFormat="1">
      <c r="A10" s="47" t="s">
        <v>27</v>
      </c>
      <c r="B10" s="48">
        <f t="shared" si="2"/>
        <v>2295</v>
      </c>
      <c r="C10" s="48">
        <v>105</v>
      </c>
      <c r="D10" s="48">
        <v>57</v>
      </c>
      <c r="E10" s="48">
        <v>48</v>
      </c>
      <c r="F10" s="48"/>
      <c r="G10" s="49">
        <v>650</v>
      </c>
      <c r="H10" s="49">
        <v>341</v>
      </c>
      <c r="I10" s="49">
        <v>309</v>
      </c>
      <c r="J10" s="49"/>
      <c r="K10" s="49">
        <v>483</v>
      </c>
      <c r="L10" s="49">
        <v>274</v>
      </c>
      <c r="M10" s="49">
        <v>209</v>
      </c>
      <c r="N10" s="49"/>
      <c r="O10" s="49">
        <v>354</v>
      </c>
      <c r="P10" s="49">
        <v>196</v>
      </c>
      <c r="Q10" s="49">
        <v>158</v>
      </c>
      <c r="R10" s="49"/>
      <c r="S10" s="49">
        <v>453</v>
      </c>
      <c r="T10" s="49">
        <v>229</v>
      </c>
      <c r="U10" s="49">
        <v>224</v>
      </c>
      <c r="V10" s="49"/>
      <c r="W10" s="49">
        <v>250</v>
      </c>
      <c r="X10" s="49">
        <v>114</v>
      </c>
      <c r="Y10" s="49">
        <v>136</v>
      </c>
      <c r="Z10" s="5"/>
      <c r="AA10" s="5"/>
      <c r="AB10" s="5"/>
      <c r="AC10" s="5"/>
      <c r="AD10" s="5"/>
      <c r="AE10" s="5"/>
      <c r="AF10" s="5"/>
      <c r="AG10" s="5"/>
    </row>
    <row r="11" spans="1:33" s="7" customFormat="1">
      <c r="A11" s="47" t="s">
        <v>28</v>
      </c>
      <c r="B11" s="48">
        <f t="shared" si="2"/>
        <v>137413</v>
      </c>
      <c r="C11" s="48">
        <v>3975</v>
      </c>
      <c r="D11" s="48">
        <v>2027</v>
      </c>
      <c r="E11" s="48">
        <v>1948</v>
      </c>
      <c r="F11" s="48"/>
      <c r="G11" s="49">
        <v>26635</v>
      </c>
      <c r="H11" s="49">
        <v>13343</v>
      </c>
      <c r="I11" s="49">
        <v>13292</v>
      </c>
      <c r="J11" s="49"/>
      <c r="K11" s="49">
        <v>25761</v>
      </c>
      <c r="L11" s="49">
        <v>12166</v>
      </c>
      <c r="M11" s="49">
        <v>13595</v>
      </c>
      <c r="N11" s="49"/>
      <c r="O11" s="49">
        <v>21687</v>
      </c>
      <c r="P11" s="49">
        <v>9674</v>
      </c>
      <c r="Q11" s="49">
        <v>12013</v>
      </c>
      <c r="R11" s="49"/>
      <c r="S11" s="49">
        <v>35984</v>
      </c>
      <c r="T11" s="49">
        <v>16635</v>
      </c>
      <c r="U11" s="49">
        <v>19349</v>
      </c>
      <c r="V11" s="49"/>
      <c r="W11" s="49">
        <v>23371</v>
      </c>
      <c r="X11" s="49">
        <v>11286</v>
      </c>
      <c r="Y11" s="49">
        <v>12085</v>
      </c>
      <c r="Z11" s="5"/>
      <c r="AA11" s="5"/>
      <c r="AB11" s="5"/>
      <c r="AC11" s="5"/>
      <c r="AD11" s="5"/>
      <c r="AE11" s="5"/>
      <c r="AF11" s="5"/>
      <c r="AG11" s="5"/>
    </row>
    <row r="12" spans="1:33" s="7" customFormat="1">
      <c r="A12" s="47" t="s">
        <v>32</v>
      </c>
      <c r="B12" s="48">
        <f t="shared" si="2"/>
        <v>814</v>
      </c>
      <c r="C12" s="48">
        <v>0</v>
      </c>
      <c r="D12" s="48">
        <v>0</v>
      </c>
      <c r="E12" s="48">
        <v>0</v>
      </c>
      <c r="F12" s="48"/>
      <c r="G12" s="49">
        <v>43</v>
      </c>
      <c r="H12" s="49">
        <v>26</v>
      </c>
      <c r="I12" s="49">
        <v>17</v>
      </c>
      <c r="J12" s="49"/>
      <c r="K12" s="49">
        <v>79</v>
      </c>
      <c r="L12" s="49">
        <v>39</v>
      </c>
      <c r="M12" s="49">
        <v>40</v>
      </c>
      <c r="N12" s="49"/>
      <c r="O12" s="49">
        <v>72</v>
      </c>
      <c r="P12" s="49">
        <v>29</v>
      </c>
      <c r="Q12" s="49">
        <v>43</v>
      </c>
      <c r="R12" s="49"/>
      <c r="S12" s="49">
        <v>188</v>
      </c>
      <c r="T12" s="49">
        <v>99</v>
      </c>
      <c r="U12" s="49">
        <v>89</v>
      </c>
      <c r="V12" s="49"/>
      <c r="W12" s="49">
        <v>432</v>
      </c>
      <c r="X12" s="49">
        <v>169</v>
      </c>
      <c r="Y12" s="49">
        <v>263</v>
      </c>
      <c r="Z12" s="5"/>
      <c r="AA12" s="5"/>
      <c r="AB12" s="5"/>
      <c r="AC12" s="5"/>
      <c r="AD12" s="5"/>
      <c r="AE12" s="5"/>
      <c r="AF12" s="5"/>
      <c r="AG12" s="5"/>
    </row>
    <row r="13" spans="1:33" s="7" customFormat="1">
      <c r="A13" s="47" t="s">
        <v>38</v>
      </c>
      <c r="B13" s="48">
        <f t="shared" si="2"/>
        <v>13037</v>
      </c>
      <c r="C13" s="48">
        <v>252</v>
      </c>
      <c r="D13" s="48">
        <v>112</v>
      </c>
      <c r="E13" s="48">
        <v>140</v>
      </c>
      <c r="F13" s="48"/>
      <c r="G13" s="49">
        <v>1676</v>
      </c>
      <c r="H13" s="49">
        <v>819</v>
      </c>
      <c r="I13" s="49">
        <v>857</v>
      </c>
      <c r="J13" s="49"/>
      <c r="K13" s="49">
        <v>2139</v>
      </c>
      <c r="L13" s="49">
        <v>1027</v>
      </c>
      <c r="M13" s="49">
        <v>1112</v>
      </c>
      <c r="N13" s="49"/>
      <c r="O13" s="49">
        <v>2013</v>
      </c>
      <c r="P13" s="49">
        <v>945</v>
      </c>
      <c r="Q13" s="49">
        <v>1068</v>
      </c>
      <c r="R13" s="49"/>
      <c r="S13" s="49">
        <v>3476</v>
      </c>
      <c r="T13" s="49">
        <v>1733</v>
      </c>
      <c r="U13" s="49">
        <v>1743</v>
      </c>
      <c r="V13" s="49"/>
      <c r="W13" s="49">
        <v>3481</v>
      </c>
      <c r="X13" s="49">
        <v>1697</v>
      </c>
      <c r="Y13" s="49">
        <v>1784</v>
      </c>
      <c r="Z13" s="5"/>
      <c r="AA13" s="5"/>
      <c r="AB13" s="5"/>
      <c r="AC13" s="5"/>
      <c r="AD13" s="5"/>
      <c r="AE13" s="5"/>
      <c r="AF13" s="5"/>
      <c r="AG13" s="5"/>
    </row>
    <row r="14" spans="1:33" s="7" customFormat="1">
      <c r="A14" s="47" t="s">
        <v>31</v>
      </c>
      <c r="B14" s="48">
        <f t="shared" si="2"/>
        <v>190</v>
      </c>
      <c r="C14" s="48">
        <v>0</v>
      </c>
      <c r="D14" s="48">
        <v>0</v>
      </c>
      <c r="E14" s="48">
        <v>0</v>
      </c>
      <c r="F14" s="48"/>
      <c r="G14" s="49">
        <v>8</v>
      </c>
      <c r="H14" s="49">
        <v>7</v>
      </c>
      <c r="I14" s="49">
        <v>1</v>
      </c>
      <c r="J14" s="49"/>
      <c r="K14" s="49">
        <v>20</v>
      </c>
      <c r="L14" s="49">
        <v>9</v>
      </c>
      <c r="M14" s="49">
        <v>11</v>
      </c>
      <c r="N14" s="49"/>
      <c r="O14" s="49">
        <v>21</v>
      </c>
      <c r="P14" s="49">
        <v>8</v>
      </c>
      <c r="Q14" s="49">
        <v>13</v>
      </c>
      <c r="R14" s="49"/>
      <c r="S14" s="49">
        <v>76</v>
      </c>
      <c r="T14" s="49">
        <v>34</v>
      </c>
      <c r="U14" s="49">
        <v>42</v>
      </c>
      <c r="V14" s="49"/>
      <c r="W14" s="49">
        <v>65</v>
      </c>
      <c r="X14" s="49">
        <v>31</v>
      </c>
      <c r="Y14" s="49">
        <v>34</v>
      </c>
      <c r="Z14" s="5"/>
      <c r="AA14" s="5"/>
      <c r="AB14" s="5"/>
      <c r="AC14" s="5"/>
      <c r="AD14" s="5"/>
      <c r="AE14" s="5"/>
      <c r="AF14" s="5"/>
      <c r="AG14" s="5"/>
    </row>
    <row r="15" spans="1:33" s="7" customFormat="1">
      <c r="A15" s="47" t="s">
        <v>24</v>
      </c>
      <c r="B15" s="48">
        <f t="shared" si="2"/>
        <v>1106</v>
      </c>
      <c r="C15" s="48">
        <v>10</v>
      </c>
      <c r="D15" s="48">
        <v>2</v>
      </c>
      <c r="E15" s="48">
        <v>8</v>
      </c>
      <c r="F15" s="48"/>
      <c r="G15" s="49">
        <v>58</v>
      </c>
      <c r="H15" s="49">
        <v>31</v>
      </c>
      <c r="I15" s="49">
        <v>27</v>
      </c>
      <c r="J15" s="49"/>
      <c r="K15" s="49">
        <v>70</v>
      </c>
      <c r="L15" s="49">
        <v>45</v>
      </c>
      <c r="M15" s="49">
        <v>25</v>
      </c>
      <c r="N15" s="49"/>
      <c r="O15" s="49">
        <v>149</v>
      </c>
      <c r="P15" s="49">
        <v>72</v>
      </c>
      <c r="Q15" s="49">
        <v>77</v>
      </c>
      <c r="R15" s="49"/>
      <c r="S15" s="49">
        <v>427</v>
      </c>
      <c r="T15" s="49">
        <v>210</v>
      </c>
      <c r="U15" s="49">
        <v>217</v>
      </c>
      <c r="V15" s="49"/>
      <c r="W15" s="49">
        <v>392</v>
      </c>
      <c r="X15" s="49">
        <v>168</v>
      </c>
      <c r="Y15" s="49">
        <v>224</v>
      </c>
      <c r="Z15" s="5"/>
      <c r="AA15" s="5"/>
      <c r="AB15" s="5"/>
      <c r="AC15" s="5"/>
      <c r="AD15" s="5"/>
      <c r="AE15" s="5"/>
      <c r="AF15" s="5"/>
      <c r="AG15" s="5"/>
    </row>
    <row r="16" spans="1:33" s="7" customFormat="1">
      <c r="A16" s="47" t="s">
        <v>23</v>
      </c>
      <c r="B16" s="48">
        <f t="shared" si="2"/>
        <v>136717</v>
      </c>
      <c r="C16" s="48">
        <v>820</v>
      </c>
      <c r="D16" s="48">
        <v>406</v>
      </c>
      <c r="E16" s="48">
        <v>414</v>
      </c>
      <c r="F16" s="48"/>
      <c r="G16" s="49">
        <v>10587</v>
      </c>
      <c r="H16" s="49">
        <v>5288</v>
      </c>
      <c r="I16" s="49">
        <v>5299</v>
      </c>
      <c r="J16" s="49"/>
      <c r="K16" s="49">
        <v>17354</v>
      </c>
      <c r="L16" s="49">
        <v>8561</v>
      </c>
      <c r="M16" s="49">
        <v>8793</v>
      </c>
      <c r="N16" s="49"/>
      <c r="O16" s="49">
        <v>20979</v>
      </c>
      <c r="P16" s="49">
        <v>10216</v>
      </c>
      <c r="Q16" s="49">
        <v>10763</v>
      </c>
      <c r="R16" s="49"/>
      <c r="S16" s="49">
        <v>47720</v>
      </c>
      <c r="T16" s="49">
        <v>22753</v>
      </c>
      <c r="U16" s="49">
        <v>24967</v>
      </c>
      <c r="V16" s="49"/>
      <c r="W16" s="49">
        <v>39257</v>
      </c>
      <c r="X16" s="49">
        <v>15995</v>
      </c>
      <c r="Y16" s="49">
        <v>23262</v>
      </c>
      <c r="Z16" s="5"/>
      <c r="AA16" s="5"/>
      <c r="AB16" s="5"/>
      <c r="AC16" s="5"/>
      <c r="AD16" s="5"/>
      <c r="AE16" s="5"/>
      <c r="AF16" s="5"/>
      <c r="AG16" s="5"/>
    </row>
    <row r="17" spans="1:33" s="7" customFormat="1">
      <c r="A17" s="47" t="s">
        <v>30</v>
      </c>
      <c r="B17" s="48">
        <f t="shared" si="2"/>
        <v>230124</v>
      </c>
      <c r="C17" s="48">
        <v>7051</v>
      </c>
      <c r="D17" s="48">
        <v>3522</v>
      </c>
      <c r="E17" s="48">
        <v>3529</v>
      </c>
      <c r="F17" s="48"/>
      <c r="G17" s="49">
        <v>46609</v>
      </c>
      <c r="H17" s="49">
        <v>23629</v>
      </c>
      <c r="I17" s="49">
        <v>22980</v>
      </c>
      <c r="J17" s="49"/>
      <c r="K17" s="49">
        <v>44069</v>
      </c>
      <c r="L17" s="49">
        <v>21504</v>
      </c>
      <c r="M17" s="49">
        <v>22565</v>
      </c>
      <c r="N17" s="49"/>
      <c r="O17" s="49">
        <v>38206</v>
      </c>
      <c r="P17" s="49">
        <v>18135</v>
      </c>
      <c r="Q17" s="49">
        <v>20071</v>
      </c>
      <c r="R17" s="49"/>
      <c r="S17" s="49">
        <v>56961</v>
      </c>
      <c r="T17" s="49">
        <v>26748</v>
      </c>
      <c r="U17" s="49">
        <v>30213</v>
      </c>
      <c r="V17" s="49"/>
      <c r="W17" s="49">
        <v>37228</v>
      </c>
      <c r="X17" s="49">
        <v>17268</v>
      </c>
      <c r="Y17" s="49">
        <v>19960</v>
      </c>
      <c r="Z17" s="5"/>
      <c r="AA17" s="5"/>
      <c r="AB17" s="5"/>
      <c r="AC17" s="5"/>
      <c r="AD17" s="5"/>
      <c r="AE17" s="5"/>
      <c r="AF17" s="5"/>
      <c r="AG17" s="5"/>
    </row>
    <row r="18" spans="1:33" s="7" customFormat="1">
      <c r="A18" s="47" t="s">
        <v>37</v>
      </c>
      <c r="B18" s="48">
        <f t="shared" si="2"/>
        <v>496038</v>
      </c>
      <c r="C18" s="48">
        <v>18043</v>
      </c>
      <c r="D18" s="48">
        <v>8902</v>
      </c>
      <c r="E18" s="48">
        <v>9141</v>
      </c>
      <c r="F18" s="48"/>
      <c r="G18" s="49">
        <v>106013</v>
      </c>
      <c r="H18" s="49">
        <v>52902</v>
      </c>
      <c r="I18" s="49">
        <v>53111</v>
      </c>
      <c r="J18" s="49"/>
      <c r="K18" s="49">
        <v>90088</v>
      </c>
      <c r="L18" s="49">
        <v>42172</v>
      </c>
      <c r="M18" s="49">
        <v>47916</v>
      </c>
      <c r="N18" s="49"/>
      <c r="O18" s="49">
        <v>70166</v>
      </c>
      <c r="P18" s="49">
        <v>32012</v>
      </c>
      <c r="Q18" s="49">
        <v>38154</v>
      </c>
      <c r="R18" s="49"/>
      <c r="S18" s="49">
        <v>116560</v>
      </c>
      <c r="T18" s="49">
        <v>53480</v>
      </c>
      <c r="U18" s="49">
        <v>63080</v>
      </c>
      <c r="V18" s="49"/>
      <c r="W18" s="49">
        <v>95168</v>
      </c>
      <c r="X18" s="49">
        <v>44032</v>
      </c>
      <c r="Y18" s="49">
        <v>51136</v>
      </c>
      <c r="Z18" s="5"/>
      <c r="AA18" s="5"/>
      <c r="AB18" s="5"/>
      <c r="AC18" s="5"/>
      <c r="AD18" s="5"/>
      <c r="AE18" s="5"/>
      <c r="AF18" s="5"/>
      <c r="AG18" s="5"/>
    </row>
    <row r="19" spans="1:33" s="7" customFormat="1">
      <c r="A19" s="47" t="s">
        <v>22</v>
      </c>
      <c r="B19" s="48">
        <f t="shared" si="2"/>
        <v>288052</v>
      </c>
      <c r="C19" s="48">
        <v>3060</v>
      </c>
      <c r="D19" s="48">
        <v>1512</v>
      </c>
      <c r="E19" s="48">
        <v>1548</v>
      </c>
      <c r="F19" s="48"/>
      <c r="G19" s="49">
        <v>29502</v>
      </c>
      <c r="H19" s="49">
        <v>14759</v>
      </c>
      <c r="I19" s="49">
        <v>14743</v>
      </c>
      <c r="J19" s="49"/>
      <c r="K19" s="49">
        <v>37733</v>
      </c>
      <c r="L19" s="49">
        <v>18498</v>
      </c>
      <c r="M19" s="49">
        <v>19235</v>
      </c>
      <c r="N19" s="49"/>
      <c r="O19" s="49">
        <v>43846</v>
      </c>
      <c r="P19" s="49">
        <v>21392</v>
      </c>
      <c r="Q19" s="49">
        <v>22454</v>
      </c>
      <c r="R19" s="49"/>
      <c r="S19" s="49">
        <v>94491</v>
      </c>
      <c r="T19" s="49">
        <v>46886</v>
      </c>
      <c r="U19" s="49">
        <v>47605</v>
      </c>
      <c r="V19" s="49"/>
      <c r="W19" s="49">
        <v>79420</v>
      </c>
      <c r="X19" s="49">
        <v>36244</v>
      </c>
      <c r="Y19" s="49">
        <v>43176</v>
      </c>
      <c r="Z19" s="5"/>
      <c r="AA19" s="5"/>
      <c r="AB19" s="5"/>
      <c r="AC19" s="5"/>
      <c r="AD19" s="5"/>
      <c r="AE19" s="5"/>
      <c r="AF19" s="5"/>
      <c r="AG19" s="5"/>
    </row>
    <row r="20" spans="1:33" s="7" customFormat="1">
      <c r="A20" s="47" t="s">
        <v>26</v>
      </c>
      <c r="B20" s="48">
        <f t="shared" si="2"/>
        <v>11627</v>
      </c>
      <c r="C20" s="48">
        <v>608</v>
      </c>
      <c r="D20" s="48">
        <v>312</v>
      </c>
      <c r="E20" s="48">
        <v>296</v>
      </c>
      <c r="F20" s="48"/>
      <c r="G20" s="49">
        <v>3319</v>
      </c>
      <c r="H20" s="49">
        <v>1667</v>
      </c>
      <c r="I20" s="49">
        <v>1652</v>
      </c>
      <c r="J20" s="49"/>
      <c r="K20" s="49">
        <v>2252</v>
      </c>
      <c r="L20" s="49">
        <v>1110</v>
      </c>
      <c r="M20" s="49">
        <v>1142</v>
      </c>
      <c r="N20" s="49"/>
      <c r="O20" s="49">
        <v>1632</v>
      </c>
      <c r="P20" s="49">
        <v>736</v>
      </c>
      <c r="Q20" s="49">
        <v>896</v>
      </c>
      <c r="R20" s="49"/>
      <c r="S20" s="49">
        <v>2186</v>
      </c>
      <c r="T20" s="49">
        <v>1082</v>
      </c>
      <c r="U20" s="49">
        <v>1104</v>
      </c>
      <c r="V20" s="49"/>
      <c r="W20" s="49">
        <v>1630</v>
      </c>
      <c r="X20" s="49">
        <v>892</v>
      </c>
      <c r="Y20" s="49">
        <v>738</v>
      </c>
      <c r="Z20" s="5"/>
      <c r="AA20" s="5"/>
      <c r="AB20" s="5"/>
      <c r="AC20" s="5"/>
      <c r="AD20" s="5"/>
      <c r="AE20" s="5"/>
      <c r="AF20" s="5"/>
      <c r="AG20" s="5"/>
    </row>
    <row r="21" spans="1:33" s="7" customFormat="1">
      <c r="A21" s="47" t="s">
        <v>33</v>
      </c>
      <c r="B21" s="48">
        <f t="shared" si="2"/>
        <v>18485</v>
      </c>
      <c r="C21" s="48">
        <v>521</v>
      </c>
      <c r="D21" s="48">
        <v>274</v>
      </c>
      <c r="E21" s="48">
        <v>247</v>
      </c>
      <c r="F21" s="48"/>
      <c r="G21" s="49">
        <v>3496</v>
      </c>
      <c r="H21" s="49">
        <v>1729</v>
      </c>
      <c r="I21" s="49">
        <v>1767</v>
      </c>
      <c r="J21" s="49"/>
      <c r="K21" s="49">
        <v>3880</v>
      </c>
      <c r="L21" s="49">
        <v>1902</v>
      </c>
      <c r="M21" s="49">
        <v>1978</v>
      </c>
      <c r="N21" s="49"/>
      <c r="O21" s="49">
        <v>3029</v>
      </c>
      <c r="P21" s="49">
        <v>1436</v>
      </c>
      <c r="Q21" s="49">
        <v>1593</v>
      </c>
      <c r="R21" s="49"/>
      <c r="S21" s="49">
        <v>4223</v>
      </c>
      <c r="T21" s="49">
        <v>1991</v>
      </c>
      <c r="U21" s="49">
        <v>2232</v>
      </c>
      <c r="V21" s="49"/>
      <c r="W21" s="49">
        <v>3336</v>
      </c>
      <c r="X21" s="49">
        <v>1566</v>
      </c>
      <c r="Y21" s="49">
        <v>1770</v>
      </c>
      <c r="Z21" s="5"/>
      <c r="AA21" s="5"/>
      <c r="AB21" s="5"/>
      <c r="AC21" s="5"/>
      <c r="AD21" s="5"/>
      <c r="AE21" s="5"/>
      <c r="AF21" s="5"/>
      <c r="AG21" s="5"/>
    </row>
    <row r="22" spans="1:33" s="7" customFormat="1">
      <c r="A22" s="47" t="s">
        <v>25</v>
      </c>
      <c r="B22" s="48">
        <f t="shared" si="2"/>
        <v>745</v>
      </c>
      <c r="C22" s="48">
        <v>8</v>
      </c>
      <c r="D22" s="48">
        <v>5</v>
      </c>
      <c r="E22" s="48">
        <v>3</v>
      </c>
      <c r="F22" s="48"/>
      <c r="G22" s="49">
        <v>82</v>
      </c>
      <c r="H22" s="49">
        <v>39</v>
      </c>
      <c r="I22" s="49">
        <v>43</v>
      </c>
      <c r="J22" s="49"/>
      <c r="K22" s="49">
        <v>101</v>
      </c>
      <c r="L22" s="49">
        <v>46</v>
      </c>
      <c r="M22" s="49">
        <v>55</v>
      </c>
      <c r="N22" s="49"/>
      <c r="O22" s="49">
        <v>76</v>
      </c>
      <c r="P22" s="49">
        <v>36</v>
      </c>
      <c r="Q22" s="49">
        <v>40</v>
      </c>
      <c r="R22" s="49"/>
      <c r="S22" s="49">
        <v>250</v>
      </c>
      <c r="T22" s="49">
        <v>138</v>
      </c>
      <c r="U22" s="49">
        <v>112</v>
      </c>
      <c r="V22" s="49"/>
      <c r="W22" s="49">
        <v>228</v>
      </c>
      <c r="X22" s="49">
        <v>113</v>
      </c>
      <c r="Y22" s="49">
        <v>115</v>
      </c>
      <c r="Z22" s="5"/>
      <c r="AA22" s="5"/>
      <c r="AB22" s="5"/>
      <c r="AC22" s="5"/>
      <c r="AD22" s="5"/>
      <c r="AE22" s="5"/>
      <c r="AF22" s="5"/>
      <c r="AG22" s="5"/>
    </row>
    <row r="23" spans="1:33" s="7" customFormat="1">
      <c r="A23" s="47" t="s">
        <v>29</v>
      </c>
      <c r="B23" s="48">
        <f t="shared" si="2"/>
        <v>127244</v>
      </c>
      <c r="C23" s="48">
        <v>7172</v>
      </c>
      <c r="D23" s="48">
        <v>3646</v>
      </c>
      <c r="E23" s="48">
        <v>3526</v>
      </c>
      <c r="F23" s="48"/>
      <c r="G23" s="49">
        <v>38094</v>
      </c>
      <c r="H23" s="49">
        <v>19108</v>
      </c>
      <c r="I23" s="49">
        <v>18986</v>
      </c>
      <c r="J23" s="49"/>
      <c r="K23" s="49">
        <v>27471</v>
      </c>
      <c r="L23" s="49">
        <v>13132</v>
      </c>
      <c r="M23" s="49">
        <v>14339</v>
      </c>
      <c r="N23" s="49"/>
      <c r="O23" s="49">
        <v>18063</v>
      </c>
      <c r="P23" s="49">
        <v>8293</v>
      </c>
      <c r="Q23" s="49">
        <v>9770</v>
      </c>
      <c r="R23" s="49"/>
      <c r="S23" s="49">
        <v>22745</v>
      </c>
      <c r="T23" s="49">
        <v>10572</v>
      </c>
      <c r="U23" s="49">
        <v>12173</v>
      </c>
      <c r="V23" s="49"/>
      <c r="W23" s="49">
        <v>13699</v>
      </c>
      <c r="X23" s="49">
        <v>6529</v>
      </c>
      <c r="Y23" s="49">
        <v>7170</v>
      </c>
      <c r="Z23" s="5"/>
      <c r="AA23" s="5"/>
      <c r="AB23" s="5"/>
      <c r="AC23" s="5"/>
      <c r="AD23" s="5"/>
      <c r="AE23" s="5"/>
      <c r="AF23" s="5"/>
      <c r="AG23" s="5"/>
    </row>
    <row r="24" spans="1:33" s="7" customFormat="1">
      <c r="A24" s="47" t="s">
        <v>39</v>
      </c>
      <c r="B24" s="48">
        <f t="shared" si="2"/>
        <v>27137</v>
      </c>
      <c r="C24" s="48">
        <v>1254</v>
      </c>
      <c r="D24" s="48">
        <v>647</v>
      </c>
      <c r="E24" s="48">
        <v>607</v>
      </c>
      <c r="F24" s="48"/>
      <c r="G24" s="49">
        <v>7088</v>
      </c>
      <c r="H24" s="49">
        <v>3525</v>
      </c>
      <c r="I24" s="49">
        <v>3563</v>
      </c>
      <c r="J24" s="49"/>
      <c r="K24" s="49">
        <v>6253</v>
      </c>
      <c r="L24" s="49">
        <v>2989</v>
      </c>
      <c r="M24" s="49">
        <v>3264</v>
      </c>
      <c r="N24" s="49"/>
      <c r="O24" s="49">
        <v>4189</v>
      </c>
      <c r="P24" s="49">
        <v>1942</v>
      </c>
      <c r="Q24" s="49">
        <v>2247</v>
      </c>
      <c r="R24" s="49"/>
      <c r="S24" s="49">
        <v>5404</v>
      </c>
      <c r="T24" s="49">
        <v>2429</v>
      </c>
      <c r="U24" s="49">
        <v>2975</v>
      </c>
      <c r="V24" s="49"/>
      <c r="W24" s="49">
        <v>2949</v>
      </c>
      <c r="X24" s="49">
        <v>1223</v>
      </c>
      <c r="Y24" s="49">
        <v>1726</v>
      </c>
      <c r="Z24" s="5"/>
      <c r="AA24" s="5"/>
      <c r="AB24" s="5"/>
      <c r="AC24" s="5"/>
      <c r="AD24" s="5"/>
      <c r="AE24" s="5"/>
      <c r="AF24" s="5"/>
      <c r="AG24" s="5"/>
    </row>
    <row r="25" spans="1:33" s="7" customFormat="1" ht="15" thickBot="1">
      <c r="A25" s="50" t="s">
        <v>34</v>
      </c>
      <c r="B25" s="51">
        <f t="shared" si="2"/>
        <v>460695</v>
      </c>
      <c r="C25" s="51">
        <v>10264</v>
      </c>
      <c r="D25" s="51">
        <v>5122</v>
      </c>
      <c r="E25" s="51">
        <v>5142</v>
      </c>
      <c r="F25" s="51"/>
      <c r="G25" s="52">
        <v>67772</v>
      </c>
      <c r="H25" s="52">
        <v>33936</v>
      </c>
      <c r="I25" s="52">
        <v>33836</v>
      </c>
      <c r="J25" s="52"/>
      <c r="K25" s="52">
        <v>72704</v>
      </c>
      <c r="L25" s="52">
        <v>34447</v>
      </c>
      <c r="M25" s="52">
        <v>38257</v>
      </c>
      <c r="N25" s="52"/>
      <c r="O25" s="52">
        <v>69594</v>
      </c>
      <c r="P25" s="52">
        <v>32378</v>
      </c>
      <c r="Q25" s="52">
        <v>37216</v>
      </c>
      <c r="R25" s="52"/>
      <c r="S25" s="52">
        <v>131079</v>
      </c>
      <c r="T25" s="52">
        <v>62193</v>
      </c>
      <c r="U25" s="52">
        <v>68886</v>
      </c>
      <c r="V25" s="52"/>
      <c r="W25" s="52">
        <v>109282</v>
      </c>
      <c r="X25" s="52">
        <v>52423</v>
      </c>
      <c r="Y25" s="52">
        <v>56859</v>
      </c>
      <c r="Z25" s="5"/>
      <c r="AA25" s="5"/>
      <c r="AB25" s="5"/>
      <c r="AC25" s="5"/>
      <c r="AD25" s="5"/>
      <c r="AE25" s="5"/>
      <c r="AF25" s="5"/>
      <c r="AG25" s="5"/>
    </row>
    <row r="26" spans="1:33" s="7" customFormat="1">
      <c r="A26" s="159" t="s">
        <v>13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53"/>
      <c r="Y26" s="53"/>
      <c r="Z26" s="5"/>
      <c r="AA26" s="5"/>
      <c r="AB26" s="5"/>
      <c r="AC26" s="5"/>
      <c r="AD26" s="5"/>
      <c r="AE26" s="5"/>
      <c r="AF26" s="5"/>
      <c r="AG26" s="5"/>
    </row>
    <row r="27" spans="1:33" s="7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sheetCalcPr fullCalcOnLoad="1"/>
  <mergeCells count="8">
    <mergeCell ref="W4:Y4"/>
    <mergeCell ref="A4:A5"/>
    <mergeCell ref="B4:B5"/>
    <mergeCell ref="G4:I4"/>
    <mergeCell ref="K4:M4"/>
    <mergeCell ref="O4:Q4"/>
    <mergeCell ref="S4:U4"/>
    <mergeCell ref="C4:E4"/>
  </mergeCells>
  <phoneticPr fontId="25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0"/>
  <sheetViews>
    <sheetView zoomScale="110" zoomScaleNormal="110" zoomScalePageLayoutView="110" workbookViewId="0">
      <selection sqref="A1:H29"/>
    </sheetView>
  </sheetViews>
  <sheetFormatPr baseColWidth="10" defaultRowHeight="14"/>
  <cols>
    <col min="1" max="1" width="24.1640625" style="160" customWidth="1"/>
    <col min="2" max="2" width="15.6640625" style="160" bestFit="1" customWidth="1"/>
    <col min="3" max="3" width="12.6640625" style="160" customWidth="1"/>
    <col min="4" max="4" width="10.6640625" style="160" customWidth="1"/>
    <col min="5" max="5" width="1.33203125" style="160" customWidth="1"/>
    <col min="6" max="6" width="12.83203125" style="160" customWidth="1"/>
    <col min="7" max="14" width="10.83203125" style="160" customWidth="1"/>
    <col min="15" max="16384" width="10.83203125" style="161"/>
  </cols>
  <sheetData>
    <row r="1" spans="1:15" s="15" customFormat="1" ht="15" customHeight="1">
      <c r="A1" s="12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5" customFormat="1" ht="15" customHeight="1">
      <c r="A2" s="12" t="s">
        <v>104</v>
      </c>
      <c r="B2" s="54"/>
      <c r="C2" s="54"/>
      <c r="D2" s="54"/>
      <c r="E2" s="54"/>
      <c r="F2" s="54"/>
      <c r="G2" s="54"/>
      <c r="H2" s="13"/>
      <c r="I2" s="13"/>
      <c r="J2" s="13"/>
      <c r="K2" s="13"/>
      <c r="L2" s="13"/>
      <c r="M2" s="13"/>
      <c r="N2" s="13"/>
      <c r="O2" s="13"/>
    </row>
    <row r="3" spans="1:15" ht="12.75" customHeight="1">
      <c r="A3" s="69">
        <v>2010</v>
      </c>
      <c r="O3" s="160"/>
    </row>
    <row r="4" spans="1:15" ht="17.25" customHeight="1" thickBot="1">
      <c r="A4" s="12"/>
      <c r="B4" s="162"/>
      <c r="C4" s="162"/>
      <c r="D4" s="162"/>
      <c r="E4" s="162"/>
      <c r="F4" s="162"/>
      <c r="G4" s="162"/>
      <c r="O4" s="160"/>
    </row>
    <row r="5" spans="1:15" s="15" customFormat="1" ht="15" customHeight="1">
      <c r="A5" s="213" t="s">
        <v>17</v>
      </c>
      <c r="B5" s="216" t="s">
        <v>100</v>
      </c>
      <c r="C5" s="219" t="s">
        <v>101</v>
      </c>
      <c r="D5" s="219"/>
      <c r="E5" s="219"/>
      <c r="F5" s="219"/>
      <c r="G5" s="219"/>
      <c r="H5" s="13"/>
      <c r="I5" s="13"/>
      <c r="J5" s="13"/>
      <c r="K5" s="13"/>
      <c r="L5" s="13"/>
      <c r="M5" s="13"/>
      <c r="N5" s="13"/>
      <c r="O5" s="13"/>
    </row>
    <row r="6" spans="1:15" s="15" customFormat="1" ht="15" customHeight="1">
      <c r="A6" s="214"/>
      <c r="B6" s="217"/>
      <c r="C6" s="220" t="s">
        <v>102</v>
      </c>
      <c r="D6" s="220"/>
      <c r="E6" s="14"/>
      <c r="F6" s="221" t="s">
        <v>103</v>
      </c>
      <c r="G6" s="221"/>
      <c r="H6" s="13"/>
      <c r="I6" s="13"/>
      <c r="J6" s="13"/>
      <c r="K6" s="13"/>
      <c r="L6" s="13"/>
      <c r="M6" s="13"/>
      <c r="N6" s="13"/>
      <c r="O6" s="13"/>
    </row>
    <row r="7" spans="1:15" s="15" customFormat="1" ht="15" customHeight="1" thickBot="1">
      <c r="A7" s="215"/>
      <c r="B7" s="218"/>
      <c r="C7" s="132" t="s">
        <v>21</v>
      </c>
      <c r="D7" s="55" t="s">
        <v>47</v>
      </c>
      <c r="E7" s="55"/>
      <c r="F7" s="132" t="s">
        <v>21</v>
      </c>
      <c r="G7" s="55" t="s">
        <v>47</v>
      </c>
      <c r="H7" s="13"/>
      <c r="I7" s="13"/>
      <c r="J7" s="13"/>
      <c r="K7" s="13"/>
      <c r="L7" s="13"/>
      <c r="M7" s="13"/>
      <c r="N7" s="13"/>
      <c r="O7" s="13"/>
    </row>
    <row r="8" spans="1:15" s="15" customFormat="1" ht="13">
      <c r="A8" s="163" t="s">
        <v>21</v>
      </c>
      <c r="B8" s="67">
        <f>C8+F8</f>
        <v>2006165</v>
      </c>
      <c r="C8" s="68">
        <f>SUM(C10:C27)</f>
        <v>315713</v>
      </c>
      <c r="D8" s="164">
        <f t="shared" ref="D8:D27" si="0">(C8/$B8)*100</f>
        <v>15.737140265132728</v>
      </c>
      <c r="E8" s="165"/>
      <c r="F8" s="68">
        <f>SUM(F10:F27)</f>
        <v>1690452</v>
      </c>
      <c r="G8" s="164">
        <f t="shared" ref="G8:G27" si="1">(F8/$B8)*100</f>
        <v>84.262859734867263</v>
      </c>
      <c r="H8" s="13"/>
      <c r="I8" s="13"/>
      <c r="J8" s="13"/>
      <c r="K8" s="13"/>
      <c r="L8" s="13"/>
      <c r="M8" s="13"/>
      <c r="N8" s="13"/>
    </row>
    <row r="9" spans="1:15" s="170" customFormat="1" ht="15">
      <c r="A9" s="166"/>
      <c r="B9" s="63"/>
      <c r="C9" s="64"/>
      <c r="D9" s="167"/>
      <c r="E9" s="168"/>
      <c r="F9" s="64"/>
      <c r="G9" s="167"/>
      <c r="H9" s="169"/>
      <c r="I9" s="169"/>
      <c r="J9" s="169"/>
      <c r="K9" s="169"/>
      <c r="L9" s="169"/>
      <c r="M9" s="169"/>
      <c r="N9" s="169"/>
    </row>
    <row r="10" spans="1:15" s="15" customFormat="1" ht="13">
      <c r="A10" s="58" t="s">
        <v>36</v>
      </c>
      <c r="B10" s="56">
        <f t="shared" ref="B10:B27" si="2">C10+F10</f>
        <v>52255</v>
      </c>
      <c r="C10" s="57">
        <v>22404</v>
      </c>
      <c r="D10" s="59">
        <f t="shared" si="0"/>
        <v>42.874366089369438</v>
      </c>
      <c r="E10" s="60"/>
      <c r="F10" s="57">
        <v>29851</v>
      </c>
      <c r="G10" s="59">
        <f t="shared" si="1"/>
        <v>57.125633910630555</v>
      </c>
      <c r="H10" s="13"/>
      <c r="I10" s="13"/>
      <c r="J10" s="13"/>
      <c r="K10" s="13"/>
      <c r="L10" s="13"/>
      <c r="M10" s="13"/>
      <c r="N10" s="13"/>
    </row>
    <row r="11" spans="1:15" s="15" customFormat="1" ht="13">
      <c r="A11" s="58" t="s">
        <v>35</v>
      </c>
      <c r="B11" s="56">
        <f t="shared" si="2"/>
        <v>45843</v>
      </c>
      <c r="C11" s="57">
        <v>13341</v>
      </c>
      <c r="D11" s="59">
        <f t="shared" si="0"/>
        <v>29.101498593024015</v>
      </c>
      <c r="E11" s="60"/>
      <c r="F11" s="57">
        <v>32502</v>
      </c>
      <c r="G11" s="59">
        <f t="shared" si="1"/>
        <v>70.898501406975981</v>
      </c>
      <c r="H11" s="13"/>
      <c r="I11" s="13"/>
      <c r="J11" s="13"/>
      <c r="K11" s="13"/>
      <c r="L11" s="13"/>
      <c r="M11" s="13"/>
      <c r="N11" s="13"/>
    </row>
    <row r="12" spans="1:15" s="15" customFormat="1" ht="13">
      <c r="A12" s="58" t="s">
        <v>27</v>
      </c>
      <c r="B12" s="56">
        <f t="shared" si="2"/>
        <v>2254</v>
      </c>
      <c r="C12" s="57">
        <v>55</v>
      </c>
      <c r="D12" s="59">
        <f t="shared" si="0"/>
        <v>2.4401064773735581</v>
      </c>
      <c r="E12" s="60"/>
      <c r="F12" s="57">
        <v>2199</v>
      </c>
      <c r="G12" s="59">
        <f t="shared" si="1"/>
        <v>97.559893522626439</v>
      </c>
      <c r="H12" s="13"/>
      <c r="I12" s="13"/>
      <c r="J12" s="13"/>
      <c r="K12" s="13"/>
      <c r="L12" s="13"/>
      <c r="M12" s="13"/>
      <c r="N12" s="13"/>
    </row>
    <row r="13" spans="1:15" s="15" customFormat="1" ht="13">
      <c r="A13" s="58" t="s">
        <v>28</v>
      </c>
      <c r="B13" s="56">
        <f t="shared" si="2"/>
        <v>135377</v>
      </c>
      <c r="C13" s="57">
        <v>17335</v>
      </c>
      <c r="D13" s="59">
        <f t="shared" si="0"/>
        <v>12.80498164385383</v>
      </c>
      <c r="E13" s="60"/>
      <c r="F13" s="57">
        <v>118042</v>
      </c>
      <c r="G13" s="59">
        <f t="shared" si="1"/>
        <v>87.195018356146164</v>
      </c>
      <c r="H13" s="13"/>
      <c r="I13" s="13"/>
      <c r="J13" s="13"/>
      <c r="K13" s="13"/>
      <c r="L13" s="13"/>
      <c r="M13" s="13"/>
      <c r="N13" s="13"/>
    </row>
    <row r="14" spans="1:15" s="15" customFormat="1" ht="13">
      <c r="A14" s="58" t="s">
        <v>32</v>
      </c>
      <c r="B14" s="56">
        <f t="shared" si="2"/>
        <v>792</v>
      </c>
      <c r="C14" s="57">
        <v>2</v>
      </c>
      <c r="D14" s="59">
        <f t="shared" si="0"/>
        <v>0.25252525252525254</v>
      </c>
      <c r="E14" s="60"/>
      <c r="F14" s="57">
        <v>790</v>
      </c>
      <c r="G14" s="59">
        <f t="shared" si="1"/>
        <v>99.747474747474755</v>
      </c>
      <c r="H14" s="13"/>
      <c r="I14" s="13"/>
      <c r="J14" s="13"/>
      <c r="K14" s="13"/>
      <c r="L14" s="13"/>
      <c r="M14" s="13"/>
      <c r="N14" s="13"/>
    </row>
    <row r="15" spans="1:15" s="15" customFormat="1" ht="13">
      <c r="A15" s="58" t="s">
        <v>38</v>
      </c>
      <c r="B15" s="56">
        <f t="shared" si="2"/>
        <v>12853</v>
      </c>
      <c r="C15" s="57">
        <v>543</v>
      </c>
      <c r="D15" s="59">
        <f t="shared" si="0"/>
        <v>4.2246946238232317</v>
      </c>
      <c r="E15" s="60"/>
      <c r="F15" s="57">
        <v>12310</v>
      </c>
      <c r="G15" s="59">
        <f t="shared" si="1"/>
        <v>95.77530537617676</v>
      </c>
      <c r="H15" s="13"/>
      <c r="I15" s="13"/>
      <c r="J15" s="13"/>
      <c r="K15" s="13"/>
      <c r="L15" s="13"/>
      <c r="M15" s="13"/>
      <c r="N15" s="13"/>
    </row>
    <row r="16" spans="1:15" s="15" customFormat="1" ht="13">
      <c r="A16" s="58" t="s">
        <v>31</v>
      </c>
      <c r="B16" s="56">
        <f t="shared" si="2"/>
        <v>183</v>
      </c>
      <c r="C16" s="57">
        <v>6</v>
      </c>
      <c r="D16" s="59">
        <f t="shared" si="0"/>
        <v>3.278688524590164</v>
      </c>
      <c r="E16" s="60"/>
      <c r="F16" s="57">
        <v>177</v>
      </c>
      <c r="G16" s="59">
        <f t="shared" si="1"/>
        <v>96.721311475409834</v>
      </c>
      <c r="H16" s="13"/>
      <c r="I16" s="13"/>
      <c r="J16" s="13"/>
      <c r="K16" s="13"/>
      <c r="L16" s="13"/>
      <c r="M16" s="13"/>
      <c r="N16" s="13"/>
    </row>
    <row r="17" spans="1:14" s="15" customFormat="1" ht="13">
      <c r="A17" s="58" t="s">
        <v>24</v>
      </c>
      <c r="B17" s="56">
        <f t="shared" si="2"/>
        <v>1075</v>
      </c>
      <c r="C17" s="57">
        <v>22</v>
      </c>
      <c r="D17" s="59">
        <f t="shared" si="0"/>
        <v>2.0465116279069764</v>
      </c>
      <c r="E17" s="171"/>
      <c r="F17" s="57">
        <v>1053</v>
      </c>
      <c r="G17" s="59">
        <f t="shared" si="1"/>
        <v>97.95348837209302</v>
      </c>
      <c r="H17" s="13"/>
      <c r="I17" s="13"/>
      <c r="J17" s="13"/>
      <c r="K17" s="13"/>
      <c r="L17" s="13"/>
      <c r="M17" s="13"/>
      <c r="N17" s="13"/>
    </row>
    <row r="18" spans="1:14" s="15" customFormat="1" ht="13">
      <c r="A18" s="58" t="s">
        <v>23</v>
      </c>
      <c r="B18" s="56">
        <f t="shared" si="2"/>
        <v>131060</v>
      </c>
      <c r="C18" s="57">
        <v>1589</v>
      </c>
      <c r="D18" s="59">
        <f t="shared" si="0"/>
        <v>1.2124217915458568</v>
      </c>
      <c r="E18" s="171"/>
      <c r="F18" s="57">
        <v>129471</v>
      </c>
      <c r="G18" s="59">
        <f t="shared" si="1"/>
        <v>98.787578208454136</v>
      </c>
      <c r="H18" s="13"/>
      <c r="I18" s="13"/>
      <c r="J18" s="13"/>
      <c r="K18" s="13"/>
      <c r="L18" s="13"/>
      <c r="M18" s="13"/>
      <c r="N18" s="13"/>
    </row>
    <row r="19" spans="1:14" s="15" customFormat="1" ht="13">
      <c r="A19" s="58" t="s">
        <v>30</v>
      </c>
      <c r="B19" s="56">
        <f t="shared" si="2"/>
        <v>224999</v>
      </c>
      <c r="C19" s="57">
        <v>45655</v>
      </c>
      <c r="D19" s="59">
        <f t="shared" si="0"/>
        <v>20.291201294227974</v>
      </c>
      <c r="E19" s="60"/>
      <c r="F19" s="57">
        <v>179344</v>
      </c>
      <c r="G19" s="59">
        <f t="shared" si="1"/>
        <v>79.708798705772026</v>
      </c>
      <c r="H19" s="13"/>
      <c r="I19" s="13"/>
      <c r="J19" s="13"/>
      <c r="K19" s="13"/>
      <c r="L19" s="13"/>
      <c r="M19" s="13"/>
      <c r="N19" s="13"/>
    </row>
    <row r="20" spans="1:14" s="15" customFormat="1" ht="13">
      <c r="A20" s="58" t="s">
        <v>37</v>
      </c>
      <c r="B20" s="56">
        <f t="shared" si="2"/>
        <v>485856</v>
      </c>
      <c r="C20" s="57">
        <v>110153</v>
      </c>
      <c r="D20" s="59">
        <f t="shared" si="0"/>
        <v>22.671943950470922</v>
      </c>
      <c r="E20" s="60"/>
      <c r="F20" s="57">
        <v>375703</v>
      </c>
      <c r="G20" s="59">
        <f t="shared" si="1"/>
        <v>77.328056049529081</v>
      </c>
      <c r="H20" s="13"/>
      <c r="I20" s="13"/>
      <c r="J20" s="13"/>
      <c r="K20" s="13"/>
      <c r="L20" s="13"/>
      <c r="M20" s="13"/>
      <c r="N20" s="13"/>
    </row>
    <row r="21" spans="1:14" s="15" customFormat="1" ht="13">
      <c r="A21" s="58" t="s">
        <v>22</v>
      </c>
      <c r="B21" s="56">
        <f t="shared" si="2"/>
        <v>280307</v>
      </c>
      <c r="C21" s="57">
        <v>12879</v>
      </c>
      <c r="D21" s="59">
        <f t="shared" si="0"/>
        <v>4.5946052007263463</v>
      </c>
      <c r="E21" s="171"/>
      <c r="F21" s="57">
        <v>267428</v>
      </c>
      <c r="G21" s="59">
        <f t="shared" si="1"/>
        <v>95.405394799273651</v>
      </c>
      <c r="H21" s="13"/>
      <c r="I21" s="13"/>
      <c r="J21" s="13"/>
      <c r="K21" s="13"/>
      <c r="L21" s="13"/>
      <c r="M21" s="13"/>
      <c r="N21" s="13"/>
    </row>
    <row r="22" spans="1:14" s="15" customFormat="1" ht="13">
      <c r="A22" s="58" t="s">
        <v>26</v>
      </c>
      <c r="B22" s="56">
        <f t="shared" si="2"/>
        <v>11416</v>
      </c>
      <c r="C22" s="57">
        <v>2592</v>
      </c>
      <c r="D22" s="59">
        <f t="shared" si="0"/>
        <v>22.704975473020323</v>
      </c>
      <c r="E22" s="172"/>
      <c r="F22" s="57">
        <v>8824</v>
      </c>
      <c r="G22" s="59">
        <f t="shared" si="1"/>
        <v>77.295024526979688</v>
      </c>
      <c r="H22" s="13"/>
      <c r="I22" s="13"/>
      <c r="J22" s="13"/>
      <c r="K22" s="13"/>
      <c r="L22" s="13"/>
      <c r="M22" s="13"/>
      <c r="N22" s="13"/>
    </row>
    <row r="23" spans="1:14" s="15" customFormat="1" ht="13">
      <c r="A23" s="58" t="s">
        <v>33</v>
      </c>
      <c r="B23" s="56">
        <f t="shared" si="2"/>
        <v>18099</v>
      </c>
      <c r="C23" s="57">
        <v>515</v>
      </c>
      <c r="D23" s="59">
        <f t="shared" si="0"/>
        <v>2.8454610751975249</v>
      </c>
      <c r="E23" s="60"/>
      <c r="F23" s="57">
        <v>17584</v>
      </c>
      <c r="G23" s="59">
        <f t="shared" si="1"/>
        <v>97.15453892480248</v>
      </c>
      <c r="H23" s="13"/>
      <c r="I23" s="13"/>
      <c r="J23" s="13"/>
      <c r="K23" s="13"/>
      <c r="L23" s="13"/>
      <c r="M23" s="13"/>
      <c r="N23" s="13"/>
    </row>
    <row r="24" spans="1:14" s="15" customFormat="1" ht="13">
      <c r="A24" s="58" t="s">
        <v>25</v>
      </c>
      <c r="B24" s="56">
        <f t="shared" si="2"/>
        <v>715</v>
      </c>
      <c r="C24" s="57">
        <v>3</v>
      </c>
      <c r="D24" s="59">
        <f t="shared" si="0"/>
        <v>0.41958041958041958</v>
      </c>
      <c r="E24" s="171"/>
      <c r="F24" s="57">
        <v>712</v>
      </c>
      <c r="G24" s="59">
        <f t="shared" si="1"/>
        <v>99.580419580419573</v>
      </c>
      <c r="H24" s="13"/>
      <c r="I24" s="13"/>
      <c r="J24" s="13"/>
      <c r="K24" s="13"/>
      <c r="L24" s="13"/>
      <c r="M24" s="13"/>
      <c r="N24" s="13"/>
    </row>
    <row r="25" spans="1:14" s="15" customFormat="1" ht="13">
      <c r="A25" s="58" t="s">
        <v>29</v>
      </c>
      <c r="B25" s="56">
        <f t="shared" si="2"/>
        <v>125608</v>
      </c>
      <c r="C25" s="57">
        <v>38751</v>
      </c>
      <c r="D25" s="59">
        <f t="shared" si="0"/>
        <v>30.850741990955989</v>
      </c>
      <c r="E25" s="60"/>
      <c r="F25" s="57">
        <v>86857</v>
      </c>
      <c r="G25" s="59">
        <f t="shared" si="1"/>
        <v>69.149258009044019</v>
      </c>
      <c r="H25" s="13"/>
      <c r="I25" s="13"/>
      <c r="J25" s="13"/>
      <c r="K25" s="13"/>
      <c r="L25" s="13"/>
      <c r="M25" s="13"/>
      <c r="N25" s="13"/>
    </row>
    <row r="26" spans="1:14" s="15" customFormat="1" ht="13">
      <c r="A26" s="58" t="s">
        <v>39</v>
      </c>
      <c r="B26" s="56">
        <f t="shared" si="2"/>
        <v>26662</v>
      </c>
      <c r="C26" s="57">
        <v>5795</v>
      </c>
      <c r="D26" s="59">
        <f t="shared" si="0"/>
        <v>21.735053634386016</v>
      </c>
      <c r="E26" s="60"/>
      <c r="F26" s="57">
        <v>20867</v>
      </c>
      <c r="G26" s="59">
        <f t="shared" si="1"/>
        <v>78.26494636561398</v>
      </c>
      <c r="H26" s="13"/>
      <c r="I26" s="13"/>
      <c r="J26" s="13"/>
      <c r="K26" s="13"/>
      <c r="L26" s="13"/>
      <c r="M26" s="13"/>
      <c r="N26" s="13"/>
    </row>
    <row r="27" spans="1:14" s="15" customFormat="1" thickBot="1">
      <c r="A27" s="173" t="s">
        <v>34</v>
      </c>
      <c r="B27" s="61">
        <f t="shared" si="2"/>
        <v>450811</v>
      </c>
      <c r="C27" s="62">
        <v>44073</v>
      </c>
      <c r="D27" s="59">
        <f t="shared" si="0"/>
        <v>9.7763807892886376</v>
      </c>
      <c r="E27" s="174"/>
      <c r="F27" s="57">
        <v>406738</v>
      </c>
      <c r="G27" s="175">
        <f t="shared" si="1"/>
        <v>90.223619210711362</v>
      </c>
      <c r="H27" s="13"/>
      <c r="I27" s="13"/>
      <c r="J27" s="13"/>
      <c r="K27" s="13"/>
      <c r="L27" s="13"/>
      <c r="M27" s="13"/>
      <c r="N27" s="13"/>
    </row>
    <row r="28" spans="1:14" s="176" customFormat="1" ht="11">
      <c r="A28" s="159" t="s">
        <v>13</v>
      </c>
      <c r="B28" s="158"/>
      <c r="C28" s="158"/>
      <c r="D28" s="158"/>
      <c r="E28" s="158"/>
      <c r="F28" s="158"/>
      <c r="G28" s="158"/>
      <c r="H28" s="40"/>
      <c r="I28" s="40"/>
      <c r="J28" s="40"/>
      <c r="K28" s="40"/>
      <c r="L28" s="40"/>
      <c r="M28" s="40"/>
      <c r="N28" s="40"/>
    </row>
    <row r="29" spans="1:14" s="176" customFormat="1" ht="11">
      <c r="A29" s="177" t="s">
        <v>75</v>
      </c>
      <c r="B29" s="178"/>
      <c r="C29" s="178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40"/>
    </row>
    <row r="30" spans="1:14" s="181" customFormat="1" ht="11">
      <c r="A30" s="179"/>
      <c r="B30" s="179"/>
      <c r="C30" s="179"/>
      <c r="D30" s="179"/>
      <c r="E30" s="179"/>
      <c r="F30" s="179"/>
      <c r="G30" s="179"/>
      <c r="H30" s="180"/>
      <c r="I30" s="180"/>
      <c r="J30" s="180"/>
      <c r="K30" s="180"/>
      <c r="L30" s="180"/>
      <c r="M30" s="180"/>
      <c r="N30" s="180"/>
    </row>
  </sheetData>
  <sheetCalcPr fullCalcOnLoad="1"/>
  <mergeCells count="5">
    <mergeCell ref="A5:A7"/>
    <mergeCell ref="B5:B7"/>
    <mergeCell ref="C5:G5"/>
    <mergeCell ref="C6:D6"/>
    <mergeCell ref="F6:G6"/>
  </mergeCells>
  <phoneticPr fontId="25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1"/>
  <sheetViews>
    <sheetView zoomScale="110" zoomScaleNormal="110" zoomScalePageLayoutView="110" workbookViewId="0">
      <selection sqref="A1:G29"/>
    </sheetView>
  </sheetViews>
  <sheetFormatPr baseColWidth="10" defaultRowHeight="14"/>
  <cols>
    <col min="1" max="1" width="30.6640625" style="160" customWidth="1"/>
    <col min="2" max="4" width="10.83203125" style="160" customWidth="1"/>
    <col min="5" max="5" width="1.83203125" style="160" customWidth="1"/>
    <col min="6" max="12" width="10.83203125" style="160" customWidth="1"/>
    <col min="13" max="16384" width="10.83203125" style="161"/>
  </cols>
  <sheetData>
    <row r="1" spans="1:16" s="15" customFormat="1" ht="13">
      <c r="A1" s="12" t="s">
        <v>93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5" customFormat="1" ht="13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5" customFormat="1" ht="13">
      <c r="A3" s="69">
        <v>2010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183" customFormat="1" ht="15" thickBot="1">
      <c r="A4" s="182"/>
      <c r="B4" s="182"/>
      <c r="C4" s="182"/>
      <c r="D4" s="182"/>
      <c r="E4" s="182"/>
      <c r="F4" s="182"/>
      <c r="G4" s="182"/>
      <c r="H4" s="70"/>
      <c r="I4" s="182"/>
      <c r="J4" s="182"/>
      <c r="K4" s="182"/>
      <c r="L4" s="182"/>
    </row>
    <row r="5" spans="1:16" s="15" customFormat="1" ht="13">
      <c r="A5" s="213" t="s">
        <v>61</v>
      </c>
      <c r="B5" s="216" t="s">
        <v>14</v>
      </c>
      <c r="C5" s="219" t="s">
        <v>15</v>
      </c>
      <c r="D5" s="219"/>
      <c r="E5" s="219"/>
      <c r="F5" s="219"/>
      <c r="G5" s="219"/>
      <c r="H5" s="13"/>
      <c r="I5" s="13"/>
      <c r="J5" s="13"/>
      <c r="K5" s="13"/>
      <c r="L5" s="13"/>
    </row>
    <row r="6" spans="1:16" s="15" customFormat="1" ht="13">
      <c r="A6" s="214"/>
      <c r="B6" s="217"/>
      <c r="C6" s="220" t="s">
        <v>49</v>
      </c>
      <c r="D6" s="220"/>
      <c r="E6" s="14"/>
      <c r="F6" s="221" t="s">
        <v>50</v>
      </c>
      <c r="G6" s="221"/>
      <c r="H6" s="13"/>
      <c r="I6" s="13"/>
      <c r="J6" s="13"/>
      <c r="K6" s="13"/>
      <c r="L6" s="13"/>
    </row>
    <row r="7" spans="1:16" s="15" customFormat="1" thickBot="1">
      <c r="A7" s="215"/>
      <c r="B7" s="218"/>
      <c r="C7" s="132" t="s">
        <v>21</v>
      </c>
      <c r="D7" s="55" t="s">
        <v>47</v>
      </c>
      <c r="E7" s="55"/>
      <c r="F7" s="132" t="s">
        <v>21</v>
      </c>
      <c r="G7" s="55" t="s">
        <v>47</v>
      </c>
      <c r="H7" s="13"/>
      <c r="I7" s="72"/>
      <c r="J7" s="13"/>
      <c r="K7" s="13"/>
      <c r="L7" s="13"/>
    </row>
    <row r="8" spans="1:16" s="15" customFormat="1" ht="13">
      <c r="A8" s="163" t="s">
        <v>21</v>
      </c>
      <c r="B8" s="41">
        <f>C8+F8</f>
        <v>337036</v>
      </c>
      <c r="C8" s="80">
        <f>SUM(C10:C27)</f>
        <v>306181</v>
      </c>
      <c r="D8" s="184">
        <f t="shared" ref="D8" si="0">(C8/$B8)*100</f>
        <v>90.845191611578585</v>
      </c>
      <c r="E8" s="10"/>
      <c r="F8" s="80">
        <f>SUM(F10:F27)</f>
        <v>30855</v>
      </c>
      <c r="G8" s="184">
        <f>(F8/$B8)*100</f>
        <v>9.1548083884214151</v>
      </c>
      <c r="H8" s="13"/>
      <c r="I8" s="13"/>
      <c r="J8" s="13"/>
      <c r="K8" s="13"/>
      <c r="L8" s="13"/>
    </row>
    <row r="9" spans="1:16" s="15" customFormat="1" ht="13">
      <c r="A9" s="163"/>
      <c r="B9" s="41"/>
      <c r="C9" s="80"/>
      <c r="D9" s="184"/>
      <c r="E9" s="10"/>
      <c r="F9" s="80"/>
      <c r="G9" s="184"/>
      <c r="H9" s="13"/>
      <c r="I9" s="13"/>
      <c r="J9" s="13"/>
      <c r="K9" s="13"/>
      <c r="L9" s="13"/>
    </row>
    <row r="10" spans="1:16" s="15" customFormat="1" ht="13">
      <c r="A10" s="185" t="s">
        <v>36</v>
      </c>
      <c r="B10" s="186">
        <f t="shared" ref="B10:B27" si="1">C10+F10</f>
        <v>12744</v>
      </c>
      <c r="C10" s="77">
        <v>11737</v>
      </c>
      <c r="D10" s="187">
        <f>(C10/$B10)*100</f>
        <v>92.098242310106713</v>
      </c>
      <c r="E10" s="14"/>
      <c r="F10" s="77">
        <v>1007</v>
      </c>
      <c r="G10" s="187">
        <f>(F10/$B10)*100</f>
        <v>7.9017576898932838</v>
      </c>
      <c r="H10" s="13"/>
      <c r="I10" s="13"/>
      <c r="J10" s="13"/>
      <c r="K10" s="13"/>
      <c r="L10" s="13"/>
    </row>
    <row r="11" spans="1:16" s="15" customFormat="1" ht="13">
      <c r="A11" s="185" t="s">
        <v>35</v>
      </c>
      <c r="B11" s="186">
        <f t="shared" si="1"/>
        <v>12068</v>
      </c>
      <c r="C11" s="77">
        <v>11034</v>
      </c>
      <c r="D11" s="187">
        <f t="shared" ref="D11:D27" si="2">(C11/$B11)*100</f>
        <v>91.431885979449788</v>
      </c>
      <c r="E11" s="14"/>
      <c r="F11" s="77">
        <v>1034</v>
      </c>
      <c r="G11" s="187">
        <f t="shared" ref="G11:G27" si="3">(F11/$B11)*100</f>
        <v>8.5681140205502153</v>
      </c>
      <c r="H11" s="13"/>
      <c r="I11" s="13"/>
      <c r="J11" s="13"/>
      <c r="K11" s="13"/>
      <c r="L11" s="13"/>
    </row>
    <row r="12" spans="1:16" s="15" customFormat="1" ht="13">
      <c r="A12" s="185" t="s">
        <v>27</v>
      </c>
      <c r="B12" s="188">
        <f t="shared" si="1"/>
        <v>597</v>
      </c>
      <c r="C12" s="77">
        <v>448</v>
      </c>
      <c r="D12" s="187">
        <f t="shared" si="2"/>
        <v>75.041876046901166</v>
      </c>
      <c r="E12" s="14"/>
      <c r="F12" s="77">
        <v>149</v>
      </c>
      <c r="G12" s="187">
        <f t="shared" si="3"/>
        <v>24.958123953098827</v>
      </c>
      <c r="H12" s="13"/>
      <c r="I12" s="13"/>
      <c r="J12" s="13"/>
      <c r="K12" s="13"/>
      <c r="L12" s="13"/>
    </row>
    <row r="13" spans="1:16" s="15" customFormat="1" ht="13">
      <c r="A13" s="185" t="s">
        <v>28</v>
      </c>
      <c r="B13" s="188">
        <f t="shared" si="1"/>
        <v>24426</v>
      </c>
      <c r="C13" s="77">
        <v>22809</v>
      </c>
      <c r="D13" s="187">
        <f t="shared" si="2"/>
        <v>93.380004912797844</v>
      </c>
      <c r="E13" s="14"/>
      <c r="F13" s="77">
        <v>1617</v>
      </c>
      <c r="G13" s="187">
        <f t="shared" si="3"/>
        <v>6.6199950872021613</v>
      </c>
      <c r="H13" s="13"/>
      <c r="I13" s="13"/>
      <c r="J13" s="13"/>
      <c r="K13" s="13"/>
      <c r="L13" s="13"/>
    </row>
    <row r="14" spans="1:16" s="15" customFormat="1" ht="13">
      <c r="A14" s="185" t="s">
        <v>32</v>
      </c>
      <c r="B14" s="188">
        <f t="shared" si="1"/>
        <v>40</v>
      </c>
      <c r="C14" s="77">
        <v>37</v>
      </c>
      <c r="D14" s="187">
        <f t="shared" si="2"/>
        <v>92.5</v>
      </c>
      <c r="E14" s="14"/>
      <c r="F14" s="77">
        <v>3</v>
      </c>
      <c r="G14" s="83">
        <f t="shared" si="3"/>
        <v>7.5</v>
      </c>
      <c r="H14" s="13"/>
      <c r="I14" s="13"/>
      <c r="J14" s="13"/>
      <c r="K14" s="13"/>
      <c r="L14" s="13"/>
    </row>
    <row r="15" spans="1:16" s="15" customFormat="1" ht="13">
      <c r="A15" s="185" t="s">
        <v>38</v>
      </c>
      <c r="B15" s="186">
        <f t="shared" si="1"/>
        <v>1556</v>
      </c>
      <c r="C15" s="77">
        <v>1487</v>
      </c>
      <c r="D15" s="187">
        <f t="shared" si="2"/>
        <v>95.565552699228789</v>
      </c>
      <c r="E15" s="14"/>
      <c r="F15" s="77">
        <v>69</v>
      </c>
      <c r="G15" s="187">
        <f t="shared" si="3"/>
        <v>4.4344473007712084</v>
      </c>
      <c r="H15" s="13"/>
      <c r="I15" s="13"/>
      <c r="J15" s="13"/>
      <c r="K15" s="13"/>
      <c r="L15" s="13"/>
    </row>
    <row r="16" spans="1:16" s="15" customFormat="1" ht="13">
      <c r="A16" s="185" t="s">
        <v>31</v>
      </c>
      <c r="B16" s="188">
        <f t="shared" si="1"/>
        <v>8</v>
      </c>
      <c r="C16" s="77">
        <v>5</v>
      </c>
      <c r="D16" s="187">
        <f t="shared" si="2"/>
        <v>62.5</v>
      </c>
      <c r="E16" s="14"/>
      <c r="F16" s="77">
        <v>3</v>
      </c>
      <c r="G16" s="83">
        <f t="shared" si="3"/>
        <v>37.5</v>
      </c>
      <c r="H16" s="13"/>
      <c r="I16" s="13"/>
      <c r="J16" s="13"/>
      <c r="K16" s="13"/>
      <c r="L16" s="13"/>
    </row>
    <row r="17" spans="1:12" s="15" customFormat="1" ht="13">
      <c r="A17" s="185" t="s">
        <v>24</v>
      </c>
      <c r="B17" s="84">
        <f t="shared" si="1"/>
        <v>53</v>
      </c>
      <c r="C17" s="77">
        <v>53</v>
      </c>
      <c r="D17" s="187">
        <f t="shared" si="2"/>
        <v>100</v>
      </c>
      <c r="E17" s="189"/>
      <c r="F17" s="77">
        <v>0</v>
      </c>
      <c r="G17" s="77">
        <v>0</v>
      </c>
      <c r="H17" s="13"/>
      <c r="I17" s="13"/>
      <c r="J17" s="13"/>
      <c r="K17" s="13"/>
      <c r="L17" s="13"/>
    </row>
    <row r="18" spans="1:12" s="15" customFormat="1" ht="13">
      <c r="A18" s="185" t="s">
        <v>23</v>
      </c>
      <c r="B18" s="84">
        <f t="shared" si="1"/>
        <v>10033</v>
      </c>
      <c r="C18" s="77">
        <v>9033</v>
      </c>
      <c r="D18" s="187">
        <f t="shared" si="2"/>
        <v>90.032891458187976</v>
      </c>
      <c r="E18" s="189"/>
      <c r="F18" s="77">
        <v>1000</v>
      </c>
      <c r="G18" s="187">
        <f t="shared" si="3"/>
        <v>9.9671085418120207</v>
      </c>
      <c r="H18" s="13"/>
      <c r="I18" s="13"/>
      <c r="J18" s="13"/>
      <c r="K18" s="13"/>
      <c r="L18" s="13"/>
    </row>
    <row r="19" spans="1:12" s="15" customFormat="1" ht="13">
      <c r="A19" s="185" t="s">
        <v>30</v>
      </c>
      <c r="B19" s="188">
        <f t="shared" si="1"/>
        <v>42713</v>
      </c>
      <c r="C19" s="77">
        <v>38556</v>
      </c>
      <c r="D19" s="187">
        <f t="shared" si="2"/>
        <v>90.267600028094492</v>
      </c>
      <c r="E19" s="14"/>
      <c r="F19" s="77">
        <v>4157</v>
      </c>
      <c r="G19" s="187">
        <f t="shared" si="3"/>
        <v>9.7323999719055081</v>
      </c>
      <c r="H19" s="13"/>
      <c r="I19" s="13"/>
      <c r="J19" s="13"/>
      <c r="K19" s="13"/>
      <c r="L19" s="13"/>
    </row>
    <row r="20" spans="1:12" s="15" customFormat="1" ht="13">
      <c r="A20" s="185" t="s">
        <v>37</v>
      </c>
      <c r="B20" s="186">
        <f t="shared" si="1"/>
        <v>96273</v>
      </c>
      <c r="C20" s="77">
        <v>85248</v>
      </c>
      <c r="D20" s="187">
        <f t="shared" si="2"/>
        <v>88.548191081611677</v>
      </c>
      <c r="E20" s="14"/>
      <c r="F20" s="77">
        <v>11025</v>
      </c>
      <c r="G20" s="187">
        <f t="shared" si="3"/>
        <v>11.451808918388332</v>
      </c>
      <c r="H20" s="13"/>
      <c r="I20" s="13"/>
      <c r="J20" s="13"/>
      <c r="K20" s="13"/>
      <c r="L20" s="13"/>
    </row>
    <row r="21" spans="1:12" s="15" customFormat="1" ht="13">
      <c r="A21" s="185" t="s">
        <v>22</v>
      </c>
      <c r="B21" s="84">
        <f t="shared" si="1"/>
        <v>27582</v>
      </c>
      <c r="C21" s="77">
        <v>25889</v>
      </c>
      <c r="D21" s="187">
        <f t="shared" si="2"/>
        <v>93.861938945689218</v>
      </c>
      <c r="E21" s="189"/>
      <c r="F21" s="77">
        <v>1693</v>
      </c>
      <c r="G21" s="187">
        <f t="shared" si="3"/>
        <v>6.1380610543107821</v>
      </c>
      <c r="H21" s="13"/>
      <c r="I21" s="13"/>
      <c r="J21" s="13"/>
      <c r="K21" s="13"/>
      <c r="L21" s="13"/>
    </row>
    <row r="22" spans="1:12" s="15" customFormat="1" ht="13">
      <c r="A22" s="185" t="s">
        <v>26</v>
      </c>
      <c r="B22" s="190">
        <f t="shared" si="1"/>
        <v>3000</v>
      </c>
      <c r="C22" s="77">
        <v>2727</v>
      </c>
      <c r="D22" s="187">
        <f t="shared" si="2"/>
        <v>90.9</v>
      </c>
      <c r="E22" s="191"/>
      <c r="F22" s="77">
        <v>273</v>
      </c>
      <c r="G22" s="187">
        <f t="shared" si="3"/>
        <v>9.1</v>
      </c>
      <c r="H22" s="13"/>
      <c r="I22" s="13"/>
      <c r="J22" s="13"/>
      <c r="K22" s="13"/>
      <c r="L22" s="13"/>
    </row>
    <row r="23" spans="1:12" s="15" customFormat="1" ht="13">
      <c r="A23" s="185" t="s">
        <v>33</v>
      </c>
      <c r="B23" s="188">
        <f t="shared" si="1"/>
        <v>3204</v>
      </c>
      <c r="C23" s="77">
        <v>2855</v>
      </c>
      <c r="D23" s="187">
        <f t="shared" si="2"/>
        <v>89.107365792759055</v>
      </c>
      <c r="E23" s="14"/>
      <c r="F23" s="77">
        <v>349</v>
      </c>
      <c r="G23" s="187">
        <f t="shared" si="3"/>
        <v>10.892634207240949</v>
      </c>
      <c r="H23" s="13"/>
      <c r="I23" s="13"/>
      <c r="J23" s="13"/>
      <c r="K23" s="13"/>
      <c r="L23" s="13"/>
    </row>
    <row r="24" spans="1:12" s="15" customFormat="1" ht="13">
      <c r="A24" s="185" t="s">
        <v>25</v>
      </c>
      <c r="B24" s="84">
        <f t="shared" si="1"/>
        <v>77</v>
      </c>
      <c r="C24" s="77">
        <v>74</v>
      </c>
      <c r="D24" s="187">
        <f t="shared" si="2"/>
        <v>96.103896103896105</v>
      </c>
      <c r="E24" s="189"/>
      <c r="F24" s="77">
        <v>3</v>
      </c>
      <c r="G24" s="187">
        <f t="shared" si="3"/>
        <v>3.8961038961038961</v>
      </c>
      <c r="H24" s="13"/>
      <c r="I24" s="13"/>
      <c r="J24" s="13"/>
      <c r="K24" s="13"/>
      <c r="L24" s="13"/>
    </row>
    <row r="25" spans="1:12" s="15" customFormat="1" ht="13">
      <c r="A25" s="185" t="s">
        <v>29</v>
      </c>
      <c r="B25" s="188">
        <f t="shared" si="1"/>
        <v>34367</v>
      </c>
      <c r="C25" s="77">
        <v>31996</v>
      </c>
      <c r="D25" s="187">
        <f t="shared" si="2"/>
        <v>93.100939855093543</v>
      </c>
      <c r="E25" s="14"/>
      <c r="F25" s="77">
        <v>2371</v>
      </c>
      <c r="G25" s="187">
        <f t="shared" si="3"/>
        <v>6.8990601449064508</v>
      </c>
      <c r="H25" s="13"/>
      <c r="I25" s="13"/>
      <c r="J25" s="13"/>
      <c r="K25" s="13"/>
      <c r="L25" s="13"/>
    </row>
    <row r="26" spans="1:12" s="15" customFormat="1" ht="13">
      <c r="A26" s="185" t="s">
        <v>39</v>
      </c>
      <c r="B26" s="186">
        <f t="shared" si="1"/>
        <v>6414</v>
      </c>
      <c r="C26" s="77">
        <v>5647</v>
      </c>
      <c r="D26" s="187">
        <f t="shared" si="2"/>
        <v>88.041783598378544</v>
      </c>
      <c r="E26" s="14"/>
      <c r="F26" s="77">
        <v>767</v>
      </c>
      <c r="G26" s="187">
        <f t="shared" si="3"/>
        <v>11.958216401621453</v>
      </c>
      <c r="H26" s="13"/>
      <c r="I26" s="13"/>
      <c r="J26" s="13"/>
      <c r="K26" s="13"/>
      <c r="L26" s="13"/>
    </row>
    <row r="27" spans="1:12" s="15" customFormat="1" thickBot="1">
      <c r="A27" s="185" t="s">
        <v>34</v>
      </c>
      <c r="B27" s="192">
        <f t="shared" si="1"/>
        <v>61881</v>
      </c>
      <c r="C27" s="79">
        <v>56546</v>
      </c>
      <c r="D27" s="193">
        <f t="shared" si="2"/>
        <v>91.378613790985924</v>
      </c>
      <c r="E27" s="194"/>
      <c r="F27" s="79">
        <v>5335</v>
      </c>
      <c r="G27" s="193">
        <f t="shared" si="3"/>
        <v>8.6213862090140765</v>
      </c>
      <c r="H27" s="13"/>
      <c r="I27" s="13"/>
      <c r="J27" s="13"/>
      <c r="K27" s="13"/>
      <c r="L27" s="13"/>
    </row>
    <row r="28" spans="1:12" s="15" customFormat="1" ht="13">
      <c r="A28" s="159" t="s">
        <v>13</v>
      </c>
      <c r="B28" s="195"/>
      <c r="C28" s="195"/>
      <c r="D28" s="195"/>
      <c r="E28" s="195"/>
      <c r="F28" s="195"/>
      <c r="G28" s="195"/>
      <c r="H28" s="13"/>
      <c r="I28" s="13"/>
      <c r="J28" s="13"/>
      <c r="K28" s="13"/>
      <c r="L28" s="13"/>
    </row>
    <row r="29" spans="1:12" s="15" customFormat="1" ht="13">
      <c r="A29" s="177" t="s">
        <v>2</v>
      </c>
      <c r="B29" s="40"/>
      <c r="C29" s="40"/>
      <c r="D29" s="40"/>
      <c r="E29" s="40"/>
      <c r="F29" s="40"/>
      <c r="G29" s="40"/>
      <c r="H29" s="13"/>
      <c r="I29" s="13"/>
      <c r="J29" s="13"/>
      <c r="K29" s="13"/>
      <c r="L29" s="13"/>
    </row>
    <row r="31" spans="1:12">
      <c r="F31" s="196"/>
    </row>
  </sheetData>
  <sheetCalcPr fullCalcOnLoad="1"/>
  <mergeCells count="5">
    <mergeCell ref="A5:A7"/>
    <mergeCell ref="B5:B7"/>
    <mergeCell ref="C5:G5"/>
    <mergeCell ref="C6:D6"/>
    <mergeCell ref="F6:G6"/>
  </mergeCells>
  <phoneticPr fontId="25" type="noConversion"/>
  <pageMargins left="0.7" right="0.7" top="0.75" bottom="0.75" header="0.3" footer="0.3"/>
  <pageSetup orientation="portrait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2"/>
  <sheetViews>
    <sheetView zoomScale="110" zoomScaleNormal="110" zoomScalePageLayoutView="110" workbookViewId="0">
      <selection sqref="A1:G29"/>
    </sheetView>
  </sheetViews>
  <sheetFormatPr baseColWidth="10" defaultRowHeight="14"/>
  <cols>
    <col min="1" max="1" width="31.33203125" style="161" customWidth="1"/>
    <col min="2" max="3" width="11.83203125" style="161" bestFit="1" customWidth="1"/>
    <col min="4" max="4" width="10.83203125" style="161"/>
    <col min="5" max="5" width="1.5" style="161" customWidth="1"/>
    <col min="6" max="16384" width="10.83203125" style="161"/>
  </cols>
  <sheetData>
    <row r="1" spans="1:11">
      <c r="A1" s="12" t="s">
        <v>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5" customFormat="1" ht="15" customHeight="1">
      <c r="A2" s="12" t="s">
        <v>77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5" customFormat="1" ht="15" customHeight="1">
      <c r="A3" s="69">
        <v>2010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15" customFormat="1" ht="15" customHeight="1" thickBot="1">
      <c r="A4" s="71"/>
      <c r="B4" s="71"/>
      <c r="C4" s="71"/>
      <c r="D4" s="71"/>
      <c r="E4" s="71"/>
      <c r="F4" s="71"/>
      <c r="G4" s="71"/>
      <c r="H4" s="72"/>
      <c r="I4" s="13"/>
      <c r="J4" s="13"/>
      <c r="K4" s="13"/>
    </row>
    <row r="5" spans="1:11">
      <c r="A5" s="213" t="s">
        <v>62</v>
      </c>
      <c r="B5" s="216" t="s">
        <v>14</v>
      </c>
      <c r="C5" s="219" t="s">
        <v>76</v>
      </c>
      <c r="D5" s="219"/>
      <c r="E5" s="219"/>
      <c r="F5" s="219"/>
      <c r="G5" s="219"/>
      <c r="H5" s="197"/>
      <c r="I5" s="160"/>
    </row>
    <row r="6" spans="1:11">
      <c r="A6" s="214"/>
      <c r="B6" s="217"/>
      <c r="C6" s="220" t="s">
        <v>51</v>
      </c>
      <c r="D6" s="220"/>
      <c r="E6" s="14"/>
      <c r="F6" s="221" t="s">
        <v>52</v>
      </c>
      <c r="G6" s="221"/>
      <c r="H6" s="197"/>
      <c r="I6" s="160"/>
    </row>
    <row r="7" spans="1:11" ht="15" thickBot="1">
      <c r="A7" s="215"/>
      <c r="B7" s="218"/>
      <c r="C7" s="132" t="s">
        <v>21</v>
      </c>
      <c r="D7" s="55" t="s">
        <v>47</v>
      </c>
      <c r="E7" s="55"/>
      <c r="F7" s="132" t="s">
        <v>21</v>
      </c>
      <c r="G7" s="55" t="s">
        <v>47</v>
      </c>
      <c r="H7" s="197"/>
      <c r="I7" s="160"/>
    </row>
    <row r="8" spans="1:11">
      <c r="A8" s="12" t="s">
        <v>21</v>
      </c>
      <c r="B8" s="198">
        <f>C8+F8</f>
        <v>1614225</v>
      </c>
      <c r="C8" s="74">
        <f>SUM(C10:C27)</f>
        <v>1150357</v>
      </c>
      <c r="D8" s="184">
        <f t="shared" ref="D8:D27" si="0">(C8/$B8)*100</f>
        <v>71.263733370502862</v>
      </c>
      <c r="E8" s="199"/>
      <c r="F8" s="74">
        <f>SUM(F10:F27)</f>
        <v>463868</v>
      </c>
      <c r="G8" s="184">
        <f>(F8/$B8)*100</f>
        <v>28.736266629497127</v>
      </c>
      <c r="H8" s="197"/>
      <c r="I8" s="160"/>
    </row>
    <row r="9" spans="1:11">
      <c r="A9" s="12"/>
      <c r="B9" s="41"/>
      <c r="C9" s="80"/>
      <c r="D9" s="184"/>
      <c r="E9" s="10"/>
      <c r="F9" s="80"/>
      <c r="G9" s="184"/>
      <c r="H9" s="197"/>
      <c r="I9" s="160"/>
    </row>
    <row r="10" spans="1:11">
      <c r="A10" s="185" t="s">
        <v>36</v>
      </c>
      <c r="B10" s="186">
        <f t="shared" ref="B10:B27" si="1">C10+F10</f>
        <v>36234</v>
      </c>
      <c r="C10" s="77">
        <v>21047</v>
      </c>
      <c r="D10" s="187">
        <f t="shared" si="0"/>
        <v>58.086327758458914</v>
      </c>
      <c r="E10" s="14"/>
      <c r="F10" s="77">
        <v>15187</v>
      </c>
      <c r="G10" s="187">
        <f t="shared" ref="G10:G27" si="2">(F10/$B10)*100</f>
        <v>41.913672241541093</v>
      </c>
      <c r="H10" s="200"/>
      <c r="I10" s="160"/>
    </row>
    <row r="11" spans="1:11">
      <c r="A11" s="185" t="s">
        <v>35</v>
      </c>
      <c r="B11" s="186">
        <f t="shared" si="1"/>
        <v>31531</v>
      </c>
      <c r="C11" s="77">
        <v>19590</v>
      </c>
      <c r="D11" s="187">
        <f t="shared" si="0"/>
        <v>62.129333037328337</v>
      </c>
      <c r="E11" s="14"/>
      <c r="F11" s="77">
        <v>11941</v>
      </c>
      <c r="G11" s="187">
        <f t="shared" si="2"/>
        <v>37.870666962671656</v>
      </c>
      <c r="H11" s="200"/>
      <c r="I11" s="160"/>
    </row>
    <row r="12" spans="1:11">
      <c r="A12" s="185" t="s">
        <v>27</v>
      </c>
      <c r="B12" s="186">
        <f t="shared" si="1"/>
        <v>1536</v>
      </c>
      <c r="C12" s="77">
        <v>788</v>
      </c>
      <c r="D12" s="187">
        <f t="shared" si="0"/>
        <v>51.302083333333336</v>
      </c>
      <c r="E12" s="14"/>
      <c r="F12" s="77">
        <v>748</v>
      </c>
      <c r="G12" s="187">
        <f t="shared" si="2"/>
        <v>48.697916666666671</v>
      </c>
      <c r="H12" s="200"/>
      <c r="I12" s="160"/>
    </row>
    <row r="13" spans="1:11">
      <c r="A13" s="185" t="s">
        <v>28</v>
      </c>
      <c r="B13" s="186">
        <f t="shared" si="1"/>
        <v>106377</v>
      </c>
      <c r="C13" s="77">
        <v>82342</v>
      </c>
      <c r="D13" s="187">
        <f t="shared" si="0"/>
        <v>77.405830207657672</v>
      </c>
      <c r="E13" s="14"/>
      <c r="F13" s="77">
        <v>24035</v>
      </c>
      <c r="G13" s="187">
        <f t="shared" si="2"/>
        <v>22.594169792342331</v>
      </c>
      <c r="H13" s="200"/>
      <c r="I13" s="160"/>
    </row>
    <row r="14" spans="1:11">
      <c r="A14" s="185" t="s">
        <v>32</v>
      </c>
      <c r="B14" s="186">
        <f t="shared" si="1"/>
        <v>769</v>
      </c>
      <c r="C14" s="77">
        <v>601</v>
      </c>
      <c r="D14" s="187">
        <f t="shared" si="0"/>
        <v>78.153446033810141</v>
      </c>
      <c r="E14" s="14"/>
      <c r="F14" s="77">
        <v>168</v>
      </c>
      <c r="G14" s="187">
        <f t="shared" si="2"/>
        <v>21.846553966189859</v>
      </c>
      <c r="H14" s="200"/>
      <c r="I14" s="160"/>
    </row>
    <row r="15" spans="1:11">
      <c r="A15" s="185" t="s">
        <v>38</v>
      </c>
      <c r="B15" s="186">
        <f t="shared" si="1"/>
        <v>11076</v>
      </c>
      <c r="C15" s="77">
        <v>8279</v>
      </c>
      <c r="D15" s="187">
        <f t="shared" si="0"/>
        <v>74.747201155651851</v>
      </c>
      <c r="E15" s="14"/>
      <c r="F15" s="77">
        <v>2797</v>
      </c>
      <c r="G15" s="187">
        <f t="shared" si="2"/>
        <v>25.252798844348138</v>
      </c>
      <c r="H15" s="200"/>
      <c r="I15" s="160"/>
    </row>
    <row r="16" spans="1:11">
      <c r="A16" s="185" t="s">
        <v>31</v>
      </c>
      <c r="B16" s="186">
        <f t="shared" si="1"/>
        <v>178</v>
      </c>
      <c r="C16" s="77">
        <v>116</v>
      </c>
      <c r="D16" s="187">
        <f t="shared" si="0"/>
        <v>65.168539325842701</v>
      </c>
      <c r="E16" s="14"/>
      <c r="F16" s="77">
        <v>62</v>
      </c>
      <c r="G16" s="187">
        <f t="shared" si="2"/>
        <v>34.831460674157306</v>
      </c>
      <c r="H16" s="200"/>
      <c r="I16" s="160"/>
    </row>
    <row r="17" spans="1:9">
      <c r="A17" s="185" t="s">
        <v>24</v>
      </c>
      <c r="B17" s="186">
        <f t="shared" si="1"/>
        <v>1036</v>
      </c>
      <c r="C17" s="77">
        <v>754</v>
      </c>
      <c r="D17" s="187">
        <f t="shared" si="0"/>
        <v>72.779922779922785</v>
      </c>
      <c r="E17" s="14"/>
      <c r="F17" s="77">
        <v>282</v>
      </c>
      <c r="G17" s="187">
        <f t="shared" si="2"/>
        <v>27.220077220077222</v>
      </c>
      <c r="H17" s="8"/>
      <c r="I17" s="160"/>
    </row>
    <row r="18" spans="1:9">
      <c r="A18" s="201" t="s">
        <v>23</v>
      </c>
      <c r="B18" s="186">
        <f t="shared" si="1"/>
        <v>124159</v>
      </c>
      <c r="C18" s="77">
        <v>84856</v>
      </c>
      <c r="D18" s="187">
        <f t="shared" si="0"/>
        <v>68.344622620994045</v>
      </c>
      <c r="E18" s="14"/>
      <c r="F18" s="77">
        <v>39303</v>
      </c>
      <c r="G18" s="187">
        <f t="shared" si="2"/>
        <v>31.655377379005952</v>
      </c>
      <c r="H18" s="197"/>
      <c r="I18" s="160"/>
    </row>
    <row r="19" spans="1:9">
      <c r="A19" s="185" t="s">
        <v>30</v>
      </c>
      <c r="B19" s="186">
        <f t="shared" si="1"/>
        <v>175179</v>
      </c>
      <c r="C19" s="77">
        <v>120440</v>
      </c>
      <c r="D19" s="187">
        <f t="shared" si="0"/>
        <v>68.752533123262495</v>
      </c>
      <c r="E19" s="14"/>
      <c r="F19" s="77">
        <v>54739</v>
      </c>
      <c r="G19" s="187">
        <f t="shared" si="2"/>
        <v>31.247466876737505</v>
      </c>
      <c r="H19" s="200"/>
      <c r="I19" s="160"/>
    </row>
    <row r="20" spans="1:9">
      <c r="A20" s="185" t="s">
        <v>37</v>
      </c>
      <c r="B20" s="186">
        <f t="shared" si="1"/>
        <v>369116</v>
      </c>
      <c r="C20" s="77">
        <v>247830</v>
      </c>
      <c r="D20" s="187">
        <f t="shared" si="0"/>
        <v>67.141494814638207</v>
      </c>
      <c r="E20" s="14"/>
      <c r="F20" s="77">
        <v>121286</v>
      </c>
      <c r="G20" s="187">
        <f t="shared" si="2"/>
        <v>32.858505185361786</v>
      </c>
      <c r="H20" s="200"/>
      <c r="I20" s="160"/>
    </row>
    <row r="21" spans="1:9">
      <c r="A21" s="185" t="s">
        <v>22</v>
      </c>
      <c r="B21" s="186">
        <f t="shared" si="1"/>
        <v>253559</v>
      </c>
      <c r="C21" s="77">
        <v>182974</v>
      </c>
      <c r="D21" s="187">
        <f t="shared" si="0"/>
        <v>72.16229753232976</v>
      </c>
      <c r="E21" s="14"/>
      <c r="F21" s="77">
        <v>70585</v>
      </c>
      <c r="G21" s="187">
        <f t="shared" si="2"/>
        <v>27.837702467670244</v>
      </c>
      <c r="H21" s="197"/>
      <c r="I21" s="160"/>
    </row>
    <row r="22" spans="1:9">
      <c r="A22" s="185" t="s">
        <v>26</v>
      </c>
      <c r="B22" s="186">
        <f t="shared" si="1"/>
        <v>7644</v>
      </c>
      <c r="C22" s="77">
        <v>4757</v>
      </c>
      <c r="D22" s="187">
        <f t="shared" si="0"/>
        <v>62.231815803244373</v>
      </c>
      <c r="E22" s="14"/>
      <c r="F22" s="77">
        <v>2887</v>
      </c>
      <c r="G22" s="187">
        <f t="shared" si="2"/>
        <v>37.768184196755627</v>
      </c>
      <c r="H22" s="200"/>
      <c r="I22" s="160"/>
    </row>
    <row r="23" spans="1:9">
      <c r="A23" s="185" t="s">
        <v>33</v>
      </c>
      <c r="B23" s="186">
        <f t="shared" si="1"/>
        <v>14306</v>
      </c>
      <c r="C23" s="77">
        <v>9792</v>
      </c>
      <c r="D23" s="187">
        <f t="shared" si="0"/>
        <v>68.446805536138683</v>
      </c>
      <c r="E23" s="14"/>
      <c r="F23" s="77">
        <v>4514</v>
      </c>
      <c r="G23" s="187">
        <f t="shared" si="2"/>
        <v>31.553194463861317</v>
      </c>
      <c r="H23" s="200"/>
      <c r="I23" s="160"/>
    </row>
    <row r="24" spans="1:9">
      <c r="A24" s="185" t="s">
        <v>25</v>
      </c>
      <c r="B24" s="186">
        <f t="shared" si="1"/>
        <v>652</v>
      </c>
      <c r="C24" s="77">
        <v>505</v>
      </c>
      <c r="D24" s="187">
        <f t="shared" si="0"/>
        <v>77.453987730061343</v>
      </c>
      <c r="E24" s="14"/>
      <c r="F24" s="77">
        <v>147</v>
      </c>
      <c r="G24" s="187">
        <f t="shared" si="2"/>
        <v>22.54601226993865</v>
      </c>
      <c r="H24" s="200"/>
      <c r="I24" s="160"/>
    </row>
    <row r="25" spans="1:9">
      <c r="A25" s="185" t="s">
        <v>29</v>
      </c>
      <c r="B25" s="186">
        <f t="shared" si="1"/>
        <v>81427</v>
      </c>
      <c r="C25" s="77">
        <v>57773</v>
      </c>
      <c r="D25" s="187">
        <f t="shared" si="0"/>
        <v>70.95066746902134</v>
      </c>
      <c r="E25" s="14"/>
      <c r="F25" s="77">
        <v>23654</v>
      </c>
      <c r="G25" s="187">
        <f t="shared" si="2"/>
        <v>29.049332530978667</v>
      </c>
      <c r="H25" s="200"/>
      <c r="I25" s="160"/>
    </row>
    <row r="26" spans="1:9">
      <c r="A26" s="185" t="s">
        <v>39</v>
      </c>
      <c r="B26" s="186">
        <f t="shared" si="1"/>
        <v>18612</v>
      </c>
      <c r="C26" s="77">
        <v>12750</v>
      </c>
      <c r="D26" s="187">
        <f t="shared" si="0"/>
        <v>68.504190844616375</v>
      </c>
      <c r="E26" s="14"/>
      <c r="F26" s="77">
        <v>5862</v>
      </c>
      <c r="G26" s="187">
        <f t="shared" si="2"/>
        <v>31.495809155383625</v>
      </c>
      <c r="H26" s="200"/>
      <c r="I26" s="160"/>
    </row>
    <row r="27" spans="1:9" ht="15" thickBot="1">
      <c r="A27" s="202" t="s">
        <v>34</v>
      </c>
      <c r="B27" s="203">
        <f t="shared" si="1"/>
        <v>380834</v>
      </c>
      <c r="C27" s="79">
        <v>295163</v>
      </c>
      <c r="D27" s="193">
        <f t="shared" si="0"/>
        <v>77.504371983593899</v>
      </c>
      <c r="E27" s="71"/>
      <c r="F27" s="79">
        <v>85671</v>
      </c>
      <c r="G27" s="193">
        <f t="shared" si="2"/>
        <v>22.495628016406101</v>
      </c>
      <c r="H27" s="200"/>
      <c r="I27" s="160"/>
    </row>
    <row r="28" spans="1:9">
      <c r="A28" s="159" t="s">
        <v>13</v>
      </c>
      <c r="B28" s="195"/>
      <c r="C28" s="195"/>
      <c r="D28" s="195"/>
      <c r="E28" s="195"/>
      <c r="F28" s="195"/>
      <c r="G28" s="195"/>
      <c r="H28" s="200"/>
      <c r="I28" s="160"/>
    </row>
    <row r="29" spans="1:9">
      <c r="A29" s="40" t="s">
        <v>0</v>
      </c>
      <c r="B29" s="160"/>
      <c r="C29" s="160"/>
      <c r="D29" s="160"/>
      <c r="E29" s="160"/>
      <c r="F29" s="160"/>
      <c r="G29" s="160"/>
      <c r="H29" s="196"/>
      <c r="I29" s="160"/>
    </row>
    <row r="30" spans="1:9">
      <c r="A30" s="160"/>
      <c r="B30" s="160"/>
      <c r="C30" s="160"/>
      <c r="D30" s="160"/>
      <c r="E30" s="160"/>
      <c r="F30" s="160"/>
      <c r="G30" s="160"/>
      <c r="H30" s="160"/>
      <c r="I30" s="160"/>
    </row>
    <row r="31" spans="1:9">
      <c r="A31" s="160"/>
      <c r="B31" s="160"/>
      <c r="C31" s="160"/>
      <c r="D31" s="160"/>
      <c r="E31" s="160"/>
      <c r="F31" s="160"/>
      <c r="G31" s="160"/>
      <c r="H31" s="160"/>
      <c r="I31" s="160"/>
    </row>
    <row r="32" spans="1:9">
      <c r="G32" s="204"/>
    </row>
  </sheetData>
  <sheetCalcPr fullCalcOnLoad="1"/>
  <mergeCells count="5">
    <mergeCell ref="A5:A7"/>
    <mergeCell ref="B5:B7"/>
    <mergeCell ref="C5:G5"/>
    <mergeCell ref="C6:D6"/>
    <mergeCell ref="F6:G6"/>
  </mergeCells>
  <phoneticPr fontId="25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1"/>
  <sheetViews>
    <sheetView zoomScale="115" zoomScaleSheetLayoutView="115" workbookViewId="0">
      <selection sqref="A1:N30"/>
    </sheetView>
  </sheetViews>
  <sheetFormatPr baseColWidth="10" defaultRowHeight="14"/>
  <cols>
    <col min="1" max="1" width="25.83203125" style="3" customWidth="1"/>
    <col min="2" max="2" width="13.33203125" style="3" bestFit="1" customWidth="1"/>
    <col min="3" max="3" width="1.5" style="3" customWidth="1"/>
    <col min="4" max="5" width="11.5" style="3" bestFit="1" customWidth="1"/>
    <col min="6" max="6" width="1.1640625" style="3" customWidth="1"/>
    <col min="7" max="7" width="11.6640625" style="3" bestFit="1" customWidth="1"/>
    <col min="8" max="8" width="11.5" style="3" customWidth="1"/>
    <col min="9" max="9" width="1.33203125" style="3" customWidth="1"/>
    <col min="10" max="10" width="12.6640625" style="3" bestFit="1" customWidth="1"/>
    <col min="11" max="11" width="11.5" style="3" bestFit="1" customWidth="1"/>
    <col min="12" max="12" width="1.33203125" style="3" customWidth="1"/>
    <col min="13" max="13" width="11.6640625" style="3" bestFit="1" customWidth="1"/>
    <col min="14" max="14" width="11.5" style="3" bestFit="1" customWidth="1"/>
    <col min="15" max="15" width="10.83203125" style="3" customWidth="1"/>
  </cols>
  <sheetData>
    <row r="1" spans="1:16">
      <c r="A1" s="12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15" customHeight="1">
      <c r="A2" s="12" t="s">
        <v>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3"/>
    </row>
    <row r="3" spans="1:16" ht="15" customHeight="1">
      <c r="A3" s="69">
        <v>2010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P3" s="3"/>
    </row>
    <row r="4" spans="1:16" ht="15" customHeight="1" thickBot="1">
      <c r="A4" s="1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P4" s="3"/>
    </row>
    <row r="5" spans="1:16" s="17" customFormat="1">
      <c r="A5" s="226" t="s">
        <v>17</v>
      </c>
      <c r="B5" s="222" t="s">
        <v>79</v>
      </c>
      <c r="C5" s="225" t="s">
        <v>80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9"/>
    </row>
    <row r="6" spans="1:16" s="17" customFormat="1" ht="13">
      <c r="A6" s="227"/>
      <c r="B6" s="223"/>
      <c r="C6" s="85"/>
      <c r="D6" s="229" t="s">
        <v>53</v>
      </c>
      <c r="E6" s="229"/>
      <c r="F6" s="85"/>
      <c r="G6" s="229" t="s">
        <v>54</v>
      </c>
      <c r="H6" s="229"/>
      <c r="I6" s="85"/>
      <c r="J6" s="229" t="s">
        <v>55</v>
      </c>
      <c r="K6" s="229"/>
      <c r="L6" s="85"/>
      <c r="M6" s="229" t="s">
        <v>56</v>
      </c>
      <c r="N6" s="229"/>
      <c r="O6" s="9"/>
    </row>
    <row r="7" spans="1:16" s="17" customFormat="1" thickBot="1">
      <c r="A7" s="228"/>
      <c r="B7" s="224"/>
      <c r="C7" s="86"/>
      <c r="D7" s="87" t="s">
        <v>21</v>
      </c>
      <c r="E7" s="87" t="s">
        <v>47</v>
      </c>
      <c r="F7" s="86"/>
      <c r="G7" s="87" t="s">
        <v>21</v>
      </c>
      <c r="H7" s="87" t="s">
        <v>47</v>
      </c>
      <c r="I7" s="86"/>
      <c r="J7" s="87" t="s">
        <v>21</v>
      </c>
      <c r="K7" s="87" t="s">
        <v>47</v>
      </c>
      <c r="L7" s="86"/>
      <c r="M7" s="87" t="s">
        <v>21</v>
      </c>
      <c r="N7" s="87" t="s">
        <v>47</v>
      </c>
      <c r="O7" s="9"/>
    </row>
    <row r="8" spans="1:16" s="17" customFormat="1" ht="13">
      <c r="A8" s="88" t="s">
        <v>21</v>
      </c>
      <c r="B8" s="89">
        <f>D8+G8+J8+M8</f>
        <v>336838</v>
      </c>
      <c r="C8" s="75"/>
      <c r="D8" s="80">
        <f>SUM(D10:D27)</f>
        <v>14259</v>
      </c>
      <c r="E8" s="90">
        <f>D8/$B8*100</f>
        <v>4.2331922170301448</v>
      </c>
      <c r="F8" s="75"/>
      <c r="G8" s="80">
        <f>SUM(G10:G27)</f>
        <v>44721</v>
      </c>
      <c r="H8" s="90">
        <f>G8/$B8*100</f>
        <v>13.276708684887097</v>
      </c>
      <c r="I8" s="75"/>
      <c r="J8" s="80">
        <f>SUM(J10:J27)</f>
        <v>244496</v>
      </c>
      <c r="K8" s="90">
        <f>J8/$B8*100</f>
        <v>72.585634637422146</v>
      </c>
      <c r="L8" s="75"/>
      <c r="M8" s="80">
        <f>SUM(M10:M27)</f>
        <v>33362</v>
      </c>
      <c r="N8" s="90">
        <f>M8/$B8*100</f>
        <v>9.9044644606606145</v>
      </c>
      <c r="O8" s="9"/>
      <c r="P8" s="145"/>
    </row>
    <row r="9" spans="1:16" s="17" customFormat="1" ht="13">
      <c r="A9" s="91"/>
      <c r="B9" s="89"/>
      <c r="C9" s="11"/>
      <c r="D9" s="80"/>
      <c r="E9" s="90"/>
      <c r="F9" s="11"/>
      <c r="G9" s="80"/>
      <c r="H9" s="90"/>
      <c r="I9" s="11"/>
      <c r="J9" s="80"/>
      <c r="K9" s="90"/>
      <c r="L9" s="11"/>
      <c r="M9" s="80"/>
      <c r="N9" s="90"/>
      <c r="O9" s="9"/>
      <c r="P9" s="145"/>
    </row>
    <row r="10" spans="1:16" s="17" customFormat="1" ht="13">
      <c r="A10" s="76" t="s">
        <v>36</v>
      </c>
      <c r="B10" s="146">
        <f t="shared" ref="B10:B27" si="0">D10+G10+J10+M10</f>
        <v>12758</v>
      </c>
      <c r="C10" s="147"/>
      <c r="D10" s="148">
        <v>371</v>
      </c>
      <c r="E10" s="149">
        <f t="shared" ref="E10:E27" si="1">D10/$B10*100</f>
        <v>2.9079793071014266</v>
      </c>
      <c r="F10" s="147"/>
      <c r="G10" s="148">
        <v>1880</v>
      </c>
      <c r="H10" s="149">
        <f t="shared" ref="H10:H27" si="2">G10/$B10*100</f>
        <v>14.735852014422324</v>
      </c>
      <c r="I10" s="147"/>
      <c r="J10" s="148">
        <v>9452</v>
      </c>
      <c r="K10" s="149">
        <f t="shared" ref="K10:K27" si="3">J10/$B10*100</f>
        <v>74.086847468255215</v>
      </c>
      <c r="L10" s="147"/>
      <c r="M10" s="148">
        <v>1055</v>
      </c>
      <c r="N10" s="149">
        <f t="shared" ref="N10:N27" si="4">M10/$B10*100</f>
        <v>8.2693212102210385</v>
      </c>
      <c r="O10" s="9"/>
      <c r="P10" s="145"/>
    </row>
    <row r="11" spans="1:16" s="17" customFormat="1" ht="13">
      <c r="A11" s="76" t="s">
        <v>35</v>
      </c>
      <c r="B11" s="146">
        <f t="shared" si="0"/>
        <v>12073</v>
      </c>
      <c r="C11" s="147"/>
      <c r="D11" s="148">
        <v>371</v>
      </c>
      <c r="E11" s="149">
        <f t="shared" si="1"/>
        <v>3.0729727491095833</v>
      </c>
      <c r="F11" s="147"/>
      <c r="G11" s="148">
        <v>1800</v>
      </c>
      <c r="H11" s="149">
        <f t="shared" si="2"/>
        <v>14.909301747701484</v>
      </c>
      <c r="I11" s="147"/>
      <c r="J11" s="148">
        <v>9001</v>
      </c>
      <c r="K11" s="149">
        <f t="shared" si="3"/>
        <v>74.554791683922801</v>
      </c>
      <c r="L11" s="147"/>
      <c r="M11" s="148">
        <v>901</v>
      </c>
      <c r="N11" s="149">
        <f t="shared" si="4"/>
        <v>7.462933819266131</v>
      </c>
      <c r="O11" s="9"/>
      <c r="P11" s="145"/>
    </row>
    <row r="12" spans="1:16" s="17" customFormat="1" ht="13">
      <c r="A12" s="76" t="s">
        <v>27</v>
      </c>
      <c r="B12" s="146">
        <f t="shared" si="0"/>
        <v>597</v>
      </c>
      <c r="C12" s="147"/>
      <c r="D12" s="148">
        <v>97</v>
      </c>
      <c r="E12" s="149">
        <f t="shared" si="1"/>
        <v>16.247906197654942</v>
      </c>
      <c r="F12" s="147"/>
      <c r="G12" s="148">
        <v>77</v>
      </c>
      <c r="H12" s="149">
        <f t="shared" si="2"/>
        <v>12.897822445561138</v>
      </c>
      <c r="I12" s="147"/>
      <c r="J12" s="148">
        <v>394</v>
      </c>
      <c r="K12" s="149">
        <f t="shared" si="3"/>
        <v>65.996649916247904</v>
      </c>
      <c r="L12" s="147"/>
      <c r="M12" s="148">
        <v>29</v>
      </c>
      <c r="N12" s="149">
        <f t="shared" si="4"/>
        <v>4.857621440536013</v>
      </c>
      <c r="O12" s="9"/>
      <c r="P12" s="145"/>
    </row>
    <row r="13" spans="1:16" s="17" customFormat="1" ht="13">
      <c r="A13" s="76" t="s">
        <v>28</v>
      </c>
      <c r="B13" s="146">
        <f t="shared" si="0"/>
        <v>24416</v>
      </c>
      <c r="C13" s="147"/>
      <c r="D13" s="148">
        <v>565</v>
      </c>
      <c r="E13" s="149">
        <f t="shared" si="1"/>
        <v>2.3140563564875491</v>
      </c>
      <c r="F13" s="147"/>
      <c r="G13" s="148">
        <v>3341</v>
      </c>
      <c r="H13" s="149">
        <f t="shared" si="2"/>
        <v>13.6836500655308</v>
      </c>
      <c r="I13" s="147"/>
      <c r="J13" s="148">
        <v>17785</v>
      </c>
      <c r="K13" s="149">
        <f t="shared" si="3"/>
        <v>72.841579292267369</v>
      </c>
      <c r="L13" s="147"/>
      <c r="M13" s="148">
        <v>2725</v>
      </c>
      <c r="N13" s="149">
        <f t="shared" si="4"/>
        <v>11.160714285714286</v>
      </c>
      <c r="O13" s="9"/>
      <c r="P13" s="145"/>
    </row>
    <row r="14" spans="1:16" s="17" customFormat="1" ht="13">
      <c r="A14" s="76" t="s">
        <v>32</v>
      </c>
      <c r="B14" s="146">
        <f t="shared" si="0"/>
        <v>39</v>
      </c>
      <c r="C14" s="147"/>
      <c r="D14" s="144">
        <v>0</v>
      </c>
      <c r="E14" s="144">
        <v>0</v>
      </c>
      <c r="F14" s="147"/>
      <c r="G14" s="148">
        <v>5</v>
      </c>
      <c r="H14" s="149">
        <f t="shared" si="2"/>
        <v>12.820512820512819</v>
      </c>
      <c r="I14" s="147"/>
      <c r="J14" s="148">
        <v>29</v>
      </c>
      <c r="K14" s="149">
        <f t="shared" si="3"/>
        <v>74.358974358974365</v>
      </c>
      <c r="L14" s="147"/>
      <c r="M14" s="148">
        <v>5</v>
      </c>
      <c r="N14" s="149">
        <f t="shared" si="4"/>
        <v>12.820512820512819</v>
      </c>
      <c r="O14" s="9"/>
      <c r="P14" s="145"/>
    </row>
    <row r="15" spans="1:16" s="17" customFormat="1" ht="13">
      <c r="A15" s="76" t="s">
        <v>38</v>
      </c>
      <c r="B15" s="146">
        <f t="shared" si="0"/>
        <v>1550</v>
      </c>
      <c r="C15" s="147"/>
      <c r="D15" s="148">
        <v>23</v>
      </c>
      <c r="E15" s="149">
        <f t="shared" si="1"/>
        <v>1.4838709677419355</v>
      </c>
      <c r="F15" s="147"/>
      <c r="G15" s="148">
        <v>198</v>
      </c>
      <c r="H15" s="149">
        <f t="shared" si="2"/>
        <v>12.774193548387098</v>
      </c>
      <c r="I15" s="147"/>
      <c r="J15" s="148">
        <v>1149</v>
      </c>
      <c r="K15" s="149">
        <f t="shared" si="3"/>
        <v>74.129032258064527</v>
      </c>
      <c r="L15" s="147"/>
      <c r="M15" s="148">
        <v>180</v>
      </c>
      <c r="N15" s="149">
        <f t="shared" si="4"/>
        <v>11.612903225806452</v>
      </c>
      <c r="O15" s="9"/>
      <c r="P15" s="145"/>
    </row>
    <row r="16" spans="1:16" s="17" customFormat="1" ht="13">
      <c r="A16" s="76" t="s">
        <v>31</v>
      </c>
      <c r="B16" s="146">
        <f t="shared" si="0"/>
        <v>8</v>
      </c>
      <c r="C16" s="147"/>
      <c r="D16" s="144">
        <v>2</v>
      </c>
      <c r="E16" s="150">
        <f t="shared" si="1"/>
        <v>25</v>
      </c>
      <c r="F16" s="147"/>
      <c r="G16" s="148">
        <v>0</v>
      </c>
      <c r="H16" s="144">
        <v>0</v>
      </c>
      <c r="I16" s="147"/>
      <c r="J16" s="148">
        <v>4</v>
      </c>
      <c r="K16" s="149">
        <f t="shared" si="3"/>
        <v>50</v>
      </c>
      <c r="L16" s="147"/>
      <c r="M16" s="148">
        <v>2</v>
      </c>
      <c r="N16" s="149">
        <f t="shared" si="4"/>
        <v>25</v>
      </c>
      <c r="O16" s="9"/>
      <c r="P16" s="145"/>
    </row>
    <row r="17" spans="1:16" s="17" customFormat="1" ht="13">
      <c r="A17" s="76" t="s">
        <v>24</v>
      </c>
      <c r="B17" s="146">
        <f t="shared" si="0"/>
        <v>53</v>
      </c>
      <c r="C17" s="147"/>
      <c r="D17" s="148">
        <v>0</v>
      </c>
      <c r="E17" s="144">
        <v>0</v>
      </c>
      <c r="F17" s="147"/>
      <c r="G17" s="148">
        <v>9</v>
      </c>
      <c r="H17" s="149">
        <f t="shared" si="2"/>
        <v>16.981132075471699</v>
      </c>
      <c r="I17" s="147"/>
      <c r="J17" s="148">
        <v>37</v>
      </c>
      <c r="K17" s="149">
        <f t="shared" si="3"/>
        <v>69.811320754716974</v>
      </c>
      <c r="L17" s="147"/>
      <c r="M17" s="148">
        <v>7</v>
      </c>
      <c r="N17" s="149">
        <f t="shared" si="4"/>
        <v>13.20754716981132</v>
      </c>
      <c r="O17" s="9"/>
      <c r="P17" s="145"/>
    </row>
    <row r="18" spans="1:16" s="17" customFormat="1" ht="13">
      <c r="A18" s="76" t="s">
        <v>23</v>
      </c>
      <c r="B18" s="146">
        <f t="shared" si="0"/>
        <v>10012</v>
      </c>
      <c r="C18" s="151"/>
      <c r="D18" s="148">
        <v>328</v>
      </c>
      <c r="E18" s="149">
        <f t="shared" si="1"/>
        <v>3.2760687175389531</v>
      </c>
      <c r="F18" s="152"/>
      <c r="G18" s="148">
        <v>794</v>
      </c>
      <c r="H18" s="149">
        <f t="shared" si="2"/>
        <v>7.9304834198961238</v>
      </c>
      <c r="I18" s="147"/>
      <c r="J18" s="148">
        <v>7470</v>
      </c>
      <c r="K18" s="149">
        <f t="shared" si="3"/>
        <v>74.610467439073119</v>
      </c>
      <c r="L18" s="147"/>
      <c r="M18" s="148">
        <v>1420</v>
      </c>
      <c r="N18" s="149">
        <f t="shared" si="4"/>
        <v>14.182980423491809</v>
      </c>
      <c r="O18" s="9"/>
      <c r="P18" s="145"/>
    </row>
    <row r="19" spans="1:16" s="17" customFormat="1" ht="13">
      <c r="A19" s="76" t="s">
        <v>30</v>
      </c>
      <c r="B19" s="146">
        <f t="shared" si="0"/>
        <v>42685</v>
      </c>
      <c r="C19" s="147"/>
      <c r="D19" s="148">
        <v>1777</v>
      </c>
      <c r="E19" s="149">
        <f t="shared" si="1"/>
        <v>4.1630549373316148</v>
      </c>
      <c r="F19" s="147"/>
      <c r="G19" s="148">
        <v>5555</v>
      </c>
      <c r="H19" s="149">
        <f t="shared" si="2"/>
        <v>13.013939322947172</v>
      </c>
      <c r="I19" s="147"/>
      <c r="J19" s="148">
        <v>31072</v>
      </c>
      <c r="K19" s="149">
        <f t="shared" si="3"/>
        <v>72.7937214478154</v>
      </c>
      <c r="L19" s="147"/>
      <c r="M19" s="148">
        <v>4281</v>
      </c>
      <c r="N19" s="149">
        <f t="shared" si="4"/>
        <v>10.029284291905821</v>
      </c>
      <c r="O19" s="9"/>
      <c r="P19" s="145"/>
    </row>
    <row r="20" spans="1:16" s="17" customFormat="1" ht="13">
      <c r="A20" s="76" t="s">
        <v>37</v>
      </c>
      <c r="B20" s="146">
        <f t="shared" si="0"/>
        <v>96257</v>
      </c>
      <c r="C20" s="147"/>
      <c r="D20" s="148">
        <v>6495</v>
      </c>
      <c r="E20" s="149">
        <f t="shared" si="1"/>
        <v>6.7475612163271244</v>
      </c>
      <c r="F20" s="147"/>
      <c r="G20" s="148">
        <v>12917</v>
      </c>
      <c r="H20" s="149">
        <f t="shared" si="2"/>
        <v>13.419283792347569</v>
      </c>
      <c r="I20" s="147"/>
      <c r="J20" s="148">
        <v>68586</v>
      </c>
      <c r="K20" s="149">
        <f t="shared" si="3"/>
        <v>71.252999781834049</v>
      </c>
      <c r="L20" s="147"/>
      <c r="M20" s="148">
        <v>8259</v>
      </c>
      <c r="N20" s="149">
        <f t="shared" si="4"/>
        <v>8.5801552094912577</v>
      </c>
      <c r="O20" s="9"/>
      <c r="P20" s="145"/>
    </row>
    <row r="21" spans="1:16" s="17" customFormat="1" ht="13">
      <c r="A21" s="76" t="s">
        <v>22</v>
      </c>
      <c r="B21" s="146">
        <f t="shared" si="0"/>
        <v>27535</v>
      </c>
      <c r="C21" s="147"/>
      <c r="D21" s="148">
        <v>431</v>
      </c>
      <c r="E21" s="149">
        <f t="shared" si="1"/>
        <v>1.565280552024696</v>
      </c>
      <c r="F21" s="147"/>
      <c r="G21" s="148">
        <v>3024</v>
      </c>
      <c r="H21" s="149">
        <f t="shared" si="2"/>
        <v>10.982386054112947</v>
      </c>
      <c r="I21" s="147"/>
      <c r="J21" s="148">
        <v>20178</v>
      </c>
      <c r="K21" s="149">
        <f t="shared" si="3"/>
        <v>73.281278372979841</v>
      </c>
      <c r="L21" s="147"/>
      <c r="M21" s="148">
        <v>3902</v>
      </c>
      <c r="N21" s="149">
        <f t="shared" si="4"/>
        <v>14.171055020882514</v>
      </c>
      <c r="O21" s="9"/>
      <c r="P21" s="145"/>
    </row>
    <row r="22" spans="1:16" s="17" customFormat="1" ht="13">
      <c r="A22" s="76" t="s">
        <v>26</v>
      </c>
      <c r="B22" s="146">
        <f t="shared" si="0"/>
        <v>2998</v>
      </c>
      <c r="C22" s="147"/>
      <c r="D22" s="148">
        <v>116</v>
      </c>
      <c r="E22" s="149">
        <f t="shared" si="1"/>
        <v>3.8692461641094065</v>
      </c>
      <c r="F22" s="147"/>
      <c r="G22" s="148">
        <v>453</v>
      </c>
      <c r="H22" s="149">
        <f t="shared" si="2"/>
        <v>15.110073382254837</v>
      </c>
      <c r="I22" s="147"/>
      <c r="J22" s="148">
        <v>2170</v>
      </c>
      <c r="K22" s="149">
        <f t="shared" si="3"/>
        <v>72.381587725150098</v>
      </c>
      <c r="L22" s="147"/>
      <c r="M22" s="148">
        <v>259</v>
      </c>
      <c r="N22" s="149">
        <f t="shared" si="4"/>
        <v>8.6390927284856573</v>
      </c>
      <c r="O22" s="9"/>
      <c r="P22" s="145"/>
    </row>
    <row r="23" spans="1:16" s="17" customFormat="1" ht="13">
      <c r="A23" s="76" t="s">
        <v>33</v>
      </c>
      <c r="B23" s="146">
        <f t="shared" si="0"/>
        <v>3203</v>
      </c>
      <c r="C23" s="147"/>
      <c r="D23" s="148">
        <v>126</v>
      </c>
      <c r="E23" s="149">
        <f t="shared" si="1"/>
        <v>3.9338120512019978</v>
      </c>
      <c r="F23" s="147"/>
      <c r="G23" s="148">
        <v>435</v>
      </c>
      <c r="H23" s="149">
        <f t="shared" si="2"/>
        <v>13.581017795816422</v>
      </c>
      <c r="I23" s="147"/>
      <c r="J23" s="148">
        <v>2391</v>
      </c>
      <c r="K23" s="149">
        <f t="shared" si="3"/>
        <v>74.648766781142683</v>
      </c>
      <c r="L23" s="147"/>
      <c r="M23" s="148">
        <v>251</v>
      </c>
      <c r="N23" s="149">
        <f t="shared" si="4"/>
        <v>7.8364033718389017</v>
      </c>
      <c r="O23" s="9"/>
      <c r="P23" s="145"/>
    </row>
    <row r="24" spans="1:16" s="17" customFormat="1" ht="13">
      <c r="A24" s="76" t="s">
        <v>25</v>
      </c>
      <c r="B24" s="146">
        <f t="shared" si="0"/>
        <v>77</v>
      </c>
      <c r="C24" s="147"/>
      <c r="D24" s="144">
        <v>0</v>
      </c>
      <c r="E24" s="150">
        <f t="shared" si="1"/>
        <v>0</v>
      </c>
      <c r="F24" s="147"/>
      <c r="G24" s="148">
        <v>9</v>
      </c>
      <c r="H24" s="149">
        <f t="shared" si="2"/>
        <v>11.688311688311687</v>
      </c>
      <c r="I24" s="147"/>
      <c r="J24" s="148">
        <v>55</v>
      </c>
      <c r="K24" s="149">
        <f t="shared" si="3"/>
        <v>71.428571428571431</v>
      </c>
      <c r="L24" s="147"/>
      <c r="M24" s="148">
        <v>13</v>
      </c>
      <c r="N24" s="149">
        <f t="shared" si="4"/>
        <v>16.883116883116884</v>
      </c>
      <c r="O24" s="9"/>
      <c r="P24" s="145"/>
    </row>
    <row r="25" spans="1:16" s="17" customFormat="1" ht="13">
      <c r="A25" s="76" t="s">
        <v>29</v>
      </c>
      <c r="B25" s="146">
        <f t="shared" si="0"/>
        <v>34302</v>
      </c>
      <c r="C25" s="147"/>
      <c r="D25" s="148">
        <v>1298</v>
      </c>
      <c r="E25" s="149">
        <f t="shared" si="1"/>
        <v>3.7840359162731034</v>
      </c>
      <c r="F25" s="147"/>
      <c r="G25" s="148">
        <v>5205</v>
      </c>
      <c r="H25" s="149">
        <f t="shared" si="2"/>
        <v>15.1740423298933</v>
      </c>
      <c r="I25" s="147"/>
      <c r="J25" s="148">
        <v>24578</v>
      </c>
      <c r="K25" s="149">
        <f t="shared" si="3"/>
        <v>71.651798728937095</v>
      </c>
      <c r="L25" s="147"/>
      <c r="M25" s="148">
        <v>3221</v>
      </c>
      <c r="N25" s="149">
        <f t="shared" si="4"/>
        <v>9.3901230248965071</v>
      </c>
      <c r="O25" s="9"/>
      <c r="P25" s="145"/>
    </row>
    <row r="26" spans="1:16" s="17" customFormat="1" ht="13">
      <c r="A26" s="76" t="s">
        <v>39</v>
      </c>
      <c r="B26" s="146">
        <f t="shared" si="0"/>
        <v>6406</v>
      </c>
      <c r="C26" s="147"/>
      <c r="D26" s="148">
        <v>339</v>
      </c>
      <c r="E26" s="149">
        <f t="shared" si="1"/>
        <v>5.2919138307836411</v>
      </c>
      <c r="F26" s="147"/>
      <c r="G26" s="148">
        <v>735</v>
      </c>
      <c r="H26" s="149">
        <f t="shared" si="2"/>
        <v>11.473618482672494</v>
      </c>
      <c r="I26" s="147"/>
      <c r="J26" s="148">
        <v>4711</v>
      </c>
      <c r="K26" s="149">
        <f t="shared" si="3"/>
        <v>73.54043084608179</v>
      </c>
      <c r="L26" s="147"/>
      <c r="M26" s="148">
        <v>621</v>
      </c>
      <c r="N26" s="149">
        <f t="shared" si="4"/>
        <v>9.6940368404620667</v>
      </c>
      <c r="O26" s="9"/>
      <c r="P26" s="145"/>
    </row>
    <row r="27" spans="1:16" s="17" customFormat="1" thickBot="1">
      <c r="A27" s="78" t="s">
        <v>34</v>
      </c>
      <c r="B27" s="153">
        <f t="shared" si="0"/>
        <v>61869</v>
      </c>
      <c r="C27" s="154"/>
      <c r="D27" s="155">
        <v>1920</v>
      </c>
      <c r="E27" s="156">
        <f t="shared" si="1"/>
        <v>3.1033312321194781</v>
      </c>
      <c r="F27" s="154"/>
      <c r="G27" s="155">
        <v>8284</v>
      </c>
      <c r="H27" s="156">
        <f t="shared" si="2"/>
        <v>13.3895812119155</v>
      </c>
      <c r="I27" s="154"/>
      <c r="J27" s="155">
        <v>45434</v>
      </c>
      <c r="K27" s="156">
        <f t="shared" si="3"/>
        <v>73.435807916727285</v>
      </c>
      <c r="L27" s="154"/>
      <c r="M27" s="155">
        <v>6231</v>
      </c>
      <c r="N27" s="156">
        <f t="shared" si="4"/>
        <v>10.071279639237744</v>
      </c>
      <c r="O27" s="9"/>
      <c r="P27" s="145"/>
    </row>
    <row r="28" spans="1:16" s="17" customFormat="1" ht="13">
      <c r="A28" s="159" t="s">
        <v>13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9"/>
    </row>
    <row r="29" spans="1:16" s="17" customFormat="1">
      <c r="A29" s="40" t="s">
        <v>81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/>
    </row>
    <row r="30" spans="1:16" s="17" customFormat="1">
      <c r="A30" s="40" t="s">
        <v>1</v>
      </c>
      <c r="B30" s="3"/>
      <c r="C30" s="3"/>
      <c r="D30" s="3"/>
      <c r="E30" s="3"/>
      <c r="F30" s="3"/>
      <c r="G30" s="3"/>
      <c r="H30" s="143"/>
      <c r="I30" s="3"/>
      <c r="J30" s="3"/>
      <c r="K30" s="3"/>
      <c r="L30" s="3"/>
      <c r="M30" s="3"/>
      <c r="N30" s="3"/>
      <c r="O30" s="9"/>
    </row>
    <row r="31" spans="1:16" s="17" customFormat="1" ht="1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</sheetData>
  <sheetCalcPr fullCalcOnLoad="1"/>
  <mergeCells count="7">
    <mergeCell ref="B5:B7"/>
    <mergeCell ref="C5:N5"/>
    <mergeCell ref="A5:A7"/>
    <mergeCell ref="D6:E6"/>
    <mergeCell ref="G6:H6"/>
    <mergeCell ref="J6:K6"/>
    <mergeCell ref="M6:N6"/>
  </mergeCells>
  <phoneticPr fontId="25" type="noConversion"/>
  <pageMargins left="0.70866141732283472" right="0.70866141732283472" top="0.74803149606299213" bottom="0.74803149606299213" header="0.31496062992125984" footer="0.31496062992125984"/>
  <pageSetup scale="88" orientation="landscape"/>
  <headerFooter alignWithMargins="0"/>
  <colBreaks count="1" manualBreakCount="1">
    <brk id="14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2"/>
  <sheetViews>
    <sheetView tabSelected="1" zoomScale="110" zoomScaleNormal="110" zoomScalePageLayoutView="110" workbookViewId="0">
      <selection sqref="A1:N32"/>
    </sheetView>
  </sheetViews>
  <sheetFormatPr baseColWidth="10" defaultRowHeight="14"/>
  <cols>
    <col min="1" max="1" width="28" style="3" customWidth="1"/>
    <col min="2" max="2" width="13.6640625" style="3" bestFit="1" customWidth="1"/>
    <col min="3" max="3" width="1.83203125" style="3" customWidth="1"/>
    <col min="4" max="4" width="12" style="3" bestFit="1" customWidth="1"/>
    <col min="5" max="5" width="10.83203125" style="3" customWidth="1"/>
    <col min="6" max="6" width="1.83203125" style="3" customWidth="1"/>
    <col min="7" max="7" width="12" style="3" bestFit="1" customWidth="1"/>
    <col min="8" max="8" width="10.83203125" style="3" customWidth="1"/>
    <col min="9" max="9" width="1.5" style="3" customWidth="1"/>
    <col min="10" max="10" width="10.83203125" style="3" customWidth="1"/>
    <col min="11" max="11" width="11.5" style="3" bestFit="1" customWidth="1"/>
    <col min="12" max="12" width="1.5" style="3" customWidth="1"/>
    <col min="13" max="15" width="10.83203125" style="3" customWidth="1"/>
  </cols>
  <sheetData>
    <row r="1" spans="1:16" s="17" customFormat="1" ht="15" customHeight="1">
      <c r="A1" s="92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"/>
      <c r="P1" s="9"/>
    </row>
    <row r="2" spans="1:16" s="17" customFormat="1" ht="15" customHeight="1">
      <c r="A2" s="92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"/>
      <c r="P2" s="9"/>
    </row>
    <row r="3" spans="1:16" s="17" customFormat="1" ht="15" customHeight="1">
      <c r="A3" s="94">
        <v>2010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"/>
      <c r="P3" s="9"/>
    </row>
    <row r="4" spans="1:16" s="17" customFormat="1" ht="15" customHeight="1" thickBot="1">
      <c r="A4" s="95"/>
      <c r="B4" s="95"/>
      <c r="C4" s="95"/>
      <c r="D4" s="95"/>
      <c r="E4" s="95"/>
      <c r="F4" s="95"/>
      <c r="G4" s="95"/>
      <c r="H4" s="95"/>
      <c r="I4" s="96"/>
      <c r="J4" s="95"/>
      <c r="K4" s="95"/>
      <c r="L4" s="95"/>
      <c r="M4" s="95"/>
      <c r="N4" s="95"/>
      <c r="O4" s="9"/>
      <c r="P4" s="9"/>
    </row>
    <row r="5" spans="1:16" s="17" customFormat="1" ht="15" customHeight="1">
      <c r="A5" s="230" t="s">
        <v>17</v>
      </c>
      <c r="B5" s="232" t="s">
        <v>85</v>
      </c>
      <c r="C5" s="97"/>
      <c r="D5" s="234" t="s">
        <v>53</v>
      </c>
      <c r="E5" s="234"/>
      <c r="F5" s="98"/>
      <c r="G5" s="235" t="s">
        <v>86</v>
      </c>
      <c r="H5" s="235"/>
      <c r="I5" s="99"/>
      <c r="J5" s="236" t="s">
        <v>87</v>
      </c>
      <c r="K5" s="236"/>
      <c r="L5" s="100"/>
      <c r="M5" s="235" t="s">
        <v>88</v>
      </c>
      <c r="N5" s="235"/>
      <c r="O5" s="9"/>
      <c r="P5" s="9"/>
    </row>
    <row r="6" spans="1:16" s="17" customFormat="1" ht="15" customHeight="1" thickBot="1">
      <c r="A6" s="231"/>
      <c r="B6" s="233"/>
      <c r="C6" s="101"/>
      <c r="D6" s="102" t="s">
        <v>21</v>
      </c>
      <c r="E6" s="102" t="s">
        <v>47</v>
      </c>
      <c r="F6" s="102"/>
      <c r="G6" s="102" t="s">
        <v>18</v>
      </c>
      <c r="H6" s="102" t="s">
        <v>47</v>
      </c>
      <c r="I6" s="103"/>
      <c r="J6" s="102" t="s">
        <v>18</v>
      </c>
      <c r="K6" s="104" t="s">
        <v>47</v>
      </c>
      <c r="L6" s="104"/>
      <c r="M6" s="102" t="s">
        <v>18</v>
      </c>
      <c r="N6" s="105" t="s">
        <v>47</v>
      </c>
      <c r="O6" s="9"/>
      <c r="P6" s="9"/>
    </row>
    <row r="7" spans="1:16" s="82" customFormat="1" ht="13">
      <c r="A7" s="106" t="s">
        <v>21</v>
      </c>
      <c r="B7" s="107">
        <f>D7+G7+J7+M7</f>
        <v>1619413</v>
      </c>
      <c r="C7" s="108"/>
      <c r="D7" s="108">
        <f>SUM(D9:D26)</f>
        <v>400691</v>
      </c>
      <c r="E7" s="109">
        <f>D7/$B7*100</f>
        <v>24.742977856791317</v>
      </c>
      <c r="F7" s="110"/>
      <c r="G7" s="108">
        <f>SUM(G9:G26)</f>
        <v>1047033</v>
      </c>
      <c r="H7" s="109">
        <f>G7/$B7*100</f>
        <v>64.655094160661918</v>
      </c>
      <c r="I7" s="111"/>
      <c r="J7" s="108">
        <f>SUM(J9:J26)</f>
        <v>111574</v>
      </c>
      <c r="K7" s="109">
        <f>J7/$B7*100</f>
        <v>6.8897804327864476</v>
      </c>
      <c r="L7" s="112"/>
      <c r="M7" s="108">
        <f>SUM(M9:M26)</f>
        <v>60115</v>
      </c>
      <c r="N7" s="109">
        <f>M7/$B7*100</f>
        <v>3.7121475497603149</v>
      </c>
      <c r="O7" s="73"/>
    </row>
    <row r="8" spans="1:16" s="82" customFormat="1" ht="13">
      <c r="A8" s="106"/>
      <c r="B8" s="107"/>
      <c r="C8" s="113"/>
      <c r="D8" s="113"/>
      <c r="E8" s="109"/>
      <c r="F8" s="110"/>
      <c r="G8" s="107"/>
      <c r="H8" s="109"/>
      <c r="I8" s="112"/>
      <c r="J8" s="113"/>
      <c r="K8" s="109"/>
      <c r="L8" s="112"/>
      <c r="M8" s="107"/>
      <c r="N8" s="109"/>
      <c r="O8" s="73"/>
    </row>
    <row r="9" spans="1:16" s="17" customFormat="1" ht="13">
      <c r="A9" s="114" t="s">
        <v>36</v>
      </c>
      <c r="B9" s="115">
        <f t="shared" ref="B9:B26" si="0">D9+G9+J9+M9</f>
        <v>36437</v>
      </c>
      <c r="C9" s="116"/>
      <c r="D9" s="116">
        <v>13090</v>
      </c>
      <c r="E9" s="117">
        <f t="shared" ref="E9:E26" si="1">D9/$B9*100</f>
        <v>35.925021269588605</v>
      </c>
      <c r="F9" s="118"/>
      <c r="G9" s="116">
        <v>18822</v>
      </c>
      <c r="H9" s="117">
        <f t="shared" ref="H9:H26" si="2">G9/$B9*100</f>
        <v>51.65628344814337</v>
      </c>
      <c r="I9" s="119"/>
      <c r="J9" s="116">
        <v>3144</v>
      </c>
      <c r="K9" s="117">
        <f t="shared" ref="K9:K26" si="3">J9/$B9*100</f>
        <v>8.6285918160111965</v>
      </c>
      <c r="L9" s="119"/>
      <c r="M9" s="115">
        <v>1381</v>
      </c>
      <c r="N9" s="117">
        <f t="shared" ref="N9:N26" si="4">M9/$B9*100</f>
        <v>3.7901034662568271</v>
      </c>
      <c r="O9" s="9"/>
    </row>
    <row r="10" spans="1:16" s="17" customFormat="1" ht="13">
      <c r="A10" s="114" t="s">
        <v>35</v>
      </c>
      <c r="B10" s="115">
        <f t="shared" si="0"/>
        <v>31594</v>
      </c>
      <c r="C10" s="116"/>
      <c r="D10" s="116">
        <v>9437</v>
      </c>
      <c r="E10" s="117">
        <f t="shared" si="1"/>
        <v>29.869595492815094</v>
      </c>
      <c r="F10" s="118"/>
      <c r="G10" s="116">
        <v>20409</v>
      </c>
      <c r="H10" s="117">
        <f t="shared" si="2"/>
        <v>64.597708425650438</v>
      </c>
      <c r="I10" s="119"/>
      <c r="J10" s="116">
        <v>1337</v>
      </c>
      <c r="K10" s="117">
        <f t="shared" si="3"/>
        <v>4.2318161676267643</v>
      </c>
      <c r="L10" s="119"/>
      <c r="M10" s="115">
        <v>411</v>
      </c>
      <c r="N10" s="117">
        <f t="shared" si="4"/>
        <v>1.3008799139077039</v>
      </c>
      <c r="O10" s="9"/>
    </row>
    <row r="11" spans="1:16" s="17" customFormat="1" ht="13">
      <c r="A11" s="120" t="s">
        <v>27</v>
      </c>
      <c r="B11" s="121">
        <f t="shared" si="0"/>
        <v>1537</v>
      </c>
      <c r="C11" s="122"/>
      <c r="D11" s="122">
        <v>833</v>
      </c>
      <c r="E11" s="117">
        <f t="shared" si="1"/>
        <v>54.196486662329214</v>
      </c>
      <c r="F11" s="123"/>
      <c r="G11" s="122">
        <v>641</v>
      </c>
      <c r="H11" s="117">
        <f t="shared" si="2"/>
        <v>41.704619388418998</v>
      </c>
      <c r="I11" s="93"/>
      <c r="J11" s="122">
        <v>27</v>
      </c>
      <c r="K11" s="117">
        <f t="shared" si="3"/>
        <v>1.756668835393624</v>
      </c>
      <c r="L11" s="93"/>
      <c r="M11" s="121">
        <v>36</v>
      </c>
      <c r="N11" s="117">
        <f t="shared" si="4"/>
        <v>2.3422251138581651</v>
      </c>
      <c r="O11" s="9"/>
    </row>
    <row r="12" spans="1:16" s="17" customFormat="1" ht="13">
      <c r="A12" s="114" t="s">
        <v>28</v>
      </c>
      <c r="B12" s="115">
        <f t="shared" si="0"/>
        <v>106645</v>
      </c>
      <c r="C12" s="116"/>
      <c r="D12" s="116">
        <v>16930</v>
      </c>
      <c r="E12" s="117">
        <f t="shared" si="1"/>
        <v>15.875099629612265</v>
      </c>
      <c r="F12" s="118"/>
      <c r="G12" s="116">
        <v>80056</v>
      </c>
      <c r="H12" s="117">
        <f t="shared" si="2"/>
        <v>75.067748136340199</v>
      </c>
      <c r="I12" s="119"/>
      <c r="J12" s="116">
        <v>7155</v>
      </c>
      <c r="K12" s="117">
        <f t="shared" si="3"/>
        <v>6.7091753012330626</v>
      </c>
      <c r="L12" s="119"/>
      <c r="M12" s="115">
        <v>2504</v>
      </c>
      <c r="N12" s="117">
        <f t="shared" si="4"/>
        <v>2.3479769328144782</v>
      </c>
      <c r="O12" s="9"/>
    </row>
    <row r="13" spans="1:16" s="17" customFormat="1" ht="13">
      <c r="A13" s="114" t="s">
        <v>32</v>
      </c>
      <c r="B13" s="115">
        <f t="shared" si="0"/>
        <v>771</v>
      </c>
      <c r="C13" s="116"/>
      <c r="D13" s="116">
        <v>124</v>
      </c>
      <c r="E13" s="117">
        <f t="shared" si="1"/>
        <v>16.083009079118028</v>
      </c>
      <c r="F13" s="118"/>
      <c r="G13" s="116">
        <v>551</v>
      </c>
      <c r="H13" s="117">
        <f t="shared" si="2"/>
        <v>71.465629053177693</v>
      </c>
      <c r="I13" s="119"/>
      <c r="J13" s="116">
        <v>51</v>
      </c>
      <c r="K13" s="117">
        <f t="shared" si="3"/>
        <v>6.6147859922178993</v>
      </c>
      <c r="L13" s="119"/>
      <c r="M13" s="115">
        <v>45</v>
      </c>
      <c r="N13" s="117">
        <f t="shared" si="4"/>
        <v>5.836575875486381</v>
      </c>
      <c r="O13" s="9"/>
    </row>
    <row r="14" spans="1:16" s="17" customFormat="1" ht="13">
      <c r="A14" s="114" t="s">
        <v>38</v>
      </c>
      <c r="B14" s="115">
        <f t="shared" si="0"/>
        <v>11097</v>
      </c>
      <c r="C14" s="116"/>
      <c r="D14" s="116">
        <v>1768</v>
      </c>
      <c r="E14" s="117">
        <f t="shared" si="1"/>
        <v>15.932233937100118</v>
      </c>
      <c r="F14" s="118"/>
      <c r="G14" s="116">
        <v>8790</v>
      </c>
      <c r="H14" s="117">
        <f t="shared" si="2"/>
        <v>79.210597458772639</v>
      </c>
      <c r="I14" s="119"/>
      <c r="J14" s="116">
        <v>413</v>
      </c>
      <c r="K14" s="117">
        <f t="shared" si="3"/>
        <v>3.7217265927728214</v>
      </c>
      <c r="L14" s="119"/>
      <c r="M14" s="115">
        <v>126</v>
      </c>
      <c r="N14" s="117">
        <f t="shared" si="4"/>
        <v>1.1354420113544201</v>
      </c>
      <c r="O14" s="9"/>
    </row>
    <row r="15" spans="1:16" s="17" customFormat="1" ht="13">
      <c r="A15" s="114" t="s">
        <v>31</v>
      </c>
      <c r="B15" s="115">
        <f t="shared" si="0"/>
        <v>181</v>
      </c>
      <c r="C15" s="116"/>
      <c r="D15" s="116">
        <v>52</v>
      </c>
      <c r="E15" s="117">
        <f t="shared" si="1"/>
        <v>28.729281767955801</v>
      </c>
      <c r="F15" s="118"/>
      <c r="G15" s="116">
        <v>123</v>
      </c>
      <c r="H15" s="117">
        <f t="shared" si="2"/>
        <v>67.95580110497238</v>
      </c>
      <c r="I15" s="119"/>
      <c r="J15" s="116">
        <v>5</v>
      </c>
      <c r="K15" s="117">
        <f t="shared" si="3"/>
        <v>2.7624309392265194</v>
      </c>
      <c r="L15" s="119"/>
      <c r="M15" s="115">
        <v>1</v>
      </c>
      <c r="N15" s="117">
        <f t="shared" si="4"/>
        <v>0.55248618784530379</v>
      </c>
      <c r="O15" s="9"/>
    </row>
    <row r="16" spans="1:16" s="17" customFormat="1" ht="13">
      <c r="A16" s="114" t="s">
        <v>24</v>
      </c>
      <c r="B16" s="115">
        <f t="shared" si="0"/>
        <v>1037</v>
      </c>
      <c r="C16" s="116"/>
      <c r="D16" s="116">
        <v>219</v>
      </c>
      <c r="E16" s="117">
        <f t="shared" si="1"/>
        <v>21.118611378977821</v>
      </c>
      <c r="F16" s="118"/>
      <c r="G16" s="116">
        <v>757</v>
      </c>
      <c r="H16" s="117">
        <f t="shared" si="2"/>
        <v>72.999035679845719</v>
      </c>
      <c r="I16" s="119"/>
      <c r="J16" s="116">
        <v>38</v>
      </c>
      <c r="K16" s="117">
        <f t="shared" si="3"/>
        <v>3.664416586306654</v>
      </c>
      <c r="L16" s="119"/>
      <c r="M16" s="115">
        <v>23</v>
      </c>
      <c r="N16" s="117">
        <f t="shared" si="4"/>
        <v>2.2179363548698166</v>
      </c>
      <c r="O16" s="9"/>
    </row>
    <row r="17" spans="1:15" s="17" customFormat="1" ht="13">
      <c r="A17" s="114" t="s">
        <v>23</v>
      </c>
      <c r="B17" s="115">
        <f t="shared" si="0"/>
        <v>125087</v>
      </c>
      <c r="C17" s="116"/>
      <c r="D17" s="116">
        <v>38168</v>
      </c>
      <c r="E17" s="117">
        <f t="shared" si="1"/>
        <v>30.513162838664286</v>
      </c>
      <c r="F17" s="118"/>
      <c r="G17" s="116">
        <v>79291</v>
      </c>
      <c r="H17" s="117">
        <f t="shared" si="2"/>
        <v>63.38868147769152</v>
      </c>
      <c r="I17" s="119"/>
      <c r="J17" s="116">
        <v>4626</v>
      </c>
      <c r="K17" s="117">
        <f t="shared" si="3"/>
        <v>3.6982260346798626</v>
      </c>
      <c r="L17" s="119"/>
      <c r="M17" s="115">
        <v>3002</v>
      </c>
      <c r="N17" s="117">
        <f t="shared" si="4"/>
        <v>2.3999296489643207</v>
      </c>
      <c r="O17" s="9"/>
    </row>
    <row r="18" spans="1:15" s="17" customFormat="1" ht="13">
      <c r="A18" s="114" t="s">
        <v>30</v>
      </c>
      <c r="B18" s="115">
        <f t="shared" si="0"/>
        <v>175996</v>
      </c>
      <c r="C18" s="116"/>
      <c r="D18" s="116">
        <v>43734</v>
      </c>
      <c r="E18" s="117">
        <f t="shared" si="1"/>
        <v>24.849428396099913</v>
      </c>
      <c r="F18" s="118"/>
      <c r="G18" s="116">
        <v>117117</v>
      </c>
      <c r="H18" s="117">
        <f t="shared" si="2"/>
        <v>66.545262392327103</v>
      </c>
      <c r="I18" s="119"/>
      <c r="J18" s="116">
        <v>11715</v>
      </c>
      <c r="K18" s="117">
        <f t="shared" si="3"/>
        <v>6.6564012818473142</v>
      </c>
      <c r="L18" s="119"/>
      <c r="M18" s="115">
        <v>3430</v>
      </c>
      <c r="N18" s="117">
        <f t="shared" si="4"/>
        <v>1.9489079297256757</v>
      </c>
      <c r="O18" s="9"/>
    </row>
    <row r="19" spans="1:15" s="17" customFormat="1" ht="13">
      <c r="A19" s="114" t="s">
        <v>37</v>
      </c>
      <c r="B19" s="115">
        <f t="shared" si="0"/>
        <v>370515</v>
      </c>
      <c r="C19" s="116"/>
      <c r="D19" s="116">
        <v>107922</v>
      </c>
      <c r="E19" s="117">
        <f t="shared" si="1"/>
        <v>29.12756568559977</v>
      </c>
      <c r="F19" s="118"/>
      <c r="G19" s="116">
        <v>226156</v>
      </c>
      <c r="H19" s="117">
        <f t="shared" si="2"/>
        <v>61.038284549883272</v>
      </c>
      <c r="I19" s="119"/>
      <c r="J19" s="116">
        <v>25776</v>
      </c>
      <c r="K19" s="117">
        <f t="shared" si="3"/>
        <v>6.9568033682846853</v>
      </c>
      <c r="L19" s="119"/>
      <c r="M19" s="115">
        <v>10661</v>
      </c>
      <c r="N19" s="117">
        <f t="shared" si="4"/>
        <v>2.8773463962322712</v>
      </c>
      <c r="O19" s="9"/>
    </row>
    <row r="20" spans="1:15" s="17" customFormat="1" ht="13">
      <c r="A20" s="114" t="s">
        <v>22</v>
      </c>
      <c r="B20" s="115">
        <f t="shared" si="0"/>
        <v>254836</v>
      </c>
      <c r="C20" s="116"/>
      <c r="D20" s="116">
        <v>64481</v>
      </c>
      <c r="E20" s="117">
        <f t="shared" si="1"/>
        <v>25.302939929994196</v>
      </c>
      <c r="F20" s="118"/>
      <c r="G20" s="116">
        <v>166281</v>
      </c>
      <c r="H20" s="117">
        <f t="shared" si="2"/>
        <v>65.250200128710233</v>
      </c>
      <c r="I20" s="119"/>
      <c r="J20" s="116">
        <v>15193</v>
      </c>
      <c r="K20" s="117">
        <f t="shared" si="3"/>
        <v>5.9618735186551346</v>
      </c>
      <c r="L20" s="119"/>
      <c r="M20" s="115">
        <v>8881</v>
      </c>
      <c r="N20" s="117">
        <f t="shared" si="4"/>
        <v>3.4849864226404432</v>
      </c>
      <c r="O20" s="9"/>
    </row>
    <row r="21" spans="1:15" s="17" customFormat="1" ht="13">
      <c r="A21" s="114" t="s">
        <v>26</v>
      </c>
      <c r="B21" s="115">
        <f t="shared" si="0"/>
        <v>7677</v>
      </c>
      <c r="C21" s="116"/>
      <c r="D21" s="116">
        <v>2545</v>
      </c>
      <c r="E21" s="117">
        <f t="shared" si="1"/>
        <v>33.150970431158008</v>
      </c>
      <c r="F21" s="118"/>
      <c r="G21" s="116">
        <v>4724</v>
      </c>
      <c r="H21" s="117">
        <f t="shared" si="2"/>
        <v>61.534453562589555</v>
      </c>
      <c r="I21" s="119"/>
      <c r="J21" s="116">
        <v>300</v>
      </c>
      <c r="K21" s="117">
        <f t="shared" si="3"/>
        <v>3.9077764751856194</v>
      </c>
      <c r="L21" s="119"/>
      <c r="M21" s="115">
        <v>108</v>
      </c>
      <c r="N21" s="117">
        <f t="shared" si="4"/>
        <v>1.4067995310668231</v>
      </c>
      <c r="O21" s="9"/>
    </row>
    <row r="22" spans="1:15" s="17" customFormat="1" ht="13">
      <c r="A22" s="114" t="s">
        <v>33</v>
      </c>
      <c r="B22" s="115">
        <f t="shared" si="0"/>
        <v>14432</v>
      </c>
      <c r="C22" s="116"/>
      <c r="D22" s="116">
        <v>4136</v>
      </c>
      <c r="E22" s="117">
        <f t="shared" si="1"/>
        <v>28.658536585365852</v>
      </c>
      <c r="F22" s="118"/>
      <c r="G22" s="116">
        <v>9279</v>
      </c>
      <c r="H22" s="117">
        <f t="shared" si="2"/>
        <v>64.294623059866964</v>
      </c>
      <c r="I22" s="119"/>
      <c r="J22" s="116">
        <v>719</v>
      </c>
      <c r="K22" s="117">
        <f t="shared" si="3"/>
        <v>4.9819844789356988</v>
      </c>
      <c r="L22" s="119"/>
      <c r="M22" s="115">
        <v>298</v>
      </c>
      <c r="N22" s="117">
        <f t="shared" si="4"/>
        <v>2.0648558758314857</v>
      </c>
      <c r="O22" s="9"/>
    </row>
    <row r="23" spans="1:15" s="17" customFormat="1" ht="13">
      <c r="A23" s="114" t="s">
        <v>25</v>
      </c>
      <c r="B23" s="115">
        <f t="shared" si="0"/>
        <v>653</v>
      </c>
      <c r="C23" s="116"/>
      <c r="D23" s="116">
        <v>135</v>
      </c>
      <c r="E23" s="117">
        <f t="shared" si="1"/>
        <v>20.673813169984687</v>
      </c>
      <c r="F23" s="118"/>
      <c r="G23" s="116">
        <v>442</v>
      </c>
      <c r="H23" s="117">
        <f t="shared" si="2"/>
        <v>67.687595712098016</v>
      </c>
      <c r="I23" s="119"/>
      <c r="J23" s="116">
        <v>49</v>
      </c>
      <c r="K23" s="117">
        <f t="shared" si="3"/>
        <v>7.5038284839203673</v>
      </c>
      <c r="L23" s="119"/>
      <c r="M23" s="115">
        <v>27</v>
      </c>
      <c r="N23" s="117">
        <f t="shared" si="4"/>
        <v>4.134762633996937</v>
      </c>
      <c r="O23" s="9"/>
    </row>
    <row r="24" spans="1:15" s="17" customFormat="1" ht="13">
      <c r="A24" s="114" t="s">
        <v>29</v>
      </c>
      <c r="B24" s="115">
        <f t="shared" si="0"/>
        <v>80639</v>
      </c>
      <c r="C24" s="116"/>
      <c r="D24" s="116">
        <v>18212</v>
      </c>
      <c r="E24" s="117">
        <f t="shared" si="1"/>
        <v>22.584605463857439</v>
      </c>
      <c r="F24" s="118"/>
      <c r="G24" s="116">
        <v>50551</v>
      </c>
      <c r="H24" s="117">
        <f t="shared" si="2"/>
        <v>62.688029365443519</v>
      </c>
      <c r="I24" s="119"/>
      <c r="J24" s="116">
        <v>9007</v>
      </c>
      <c r="K24" s="117">
        <f t="shared" si="3"/>
        <v>11.16953335234812</v>
      </c>
      <c r="L24" s="119"/>
      <c r="M24" s="115">
        <v>2869</v>
      </c>
      <c r="N24" s="117">
        <f t="shared" si="4"/>
        <v>3.5578318183509219</v>
      </c>
      <c r="O24" s="9"/>
    </row>
    <row r="25" spans="1:15" s="17" customFormat="1" ht="13">
      <c r="A25" s="114" t="s">
        <v>39</v>
      </c>
      <c r="B25" s="115">
        <f t="shared" si="0"/>
        <v>18637</v>
      </c>
      <c r="C25" s="116"/>
      <c r="D25" s="116">
        <v>5162</v>
      </c>
      <c r="E25" s="117">
        <f t="shared" si="1"/>
        <v>27.697590813972205</v>
      </c>
      <c r="F25" s="118"/>
      <c r="G25" s="116">
        <v>11006</v>
      </c>
      <c r="H25" s="117">
        <f t="shared" si="2"/>
        <v>59.054568868380109</v>
      </c>
      <c r="I25" s="119"/>
      <c r="J25" s="116">
        <v>1882</v>
      </c>
      <c r="K25" s="117">
        <f t="shared" si="3"/>
        <v>10.098191769061545</v>
      </c>
      <c r="L25" s="119"/>
      <c r="M25" s="115">
        <v>587</v>
      </c>
      <c r="N25" s="117">
        <f t="shared" si="4"/>
        <v>3.1496485485861458</v>
      </c>
      <c r="O25" s="9"/>
    </row>
    <row r="26" spans="1:15" s="17" customFormat="1" thickBot="1">
      <c r="A26" s="124" t="s">
        <v>34</v>
      </c>
      <c r="B26" s="125">
        <f t="shared" si="0"/>
        <v>381642</v>
      </c>
      <c r="C26" s="126"/>
      <c r="D26" s="126">
        <v>73743</v>
      </c>
      <c r="E26" s="117">
        <f t="shared" si="1"/>
        <v>19.322558837863756</v>
      </c>
      <c r="F26" s="127"/>
      <c r="G26" s="126">
        <v>252037</v>
      </c>
      <c r="H26" s="117">
        <f t="shared" si="2"/>
        <v>66.040163294396308</v>
      </c>
      <c r="I26" s="128"/>
      <c r="J26" s="126">
        <v>30137</v>
      </c>
      <c r="K26" s="117">
        <f t="shared" si="3"/>
        <v>7.896667557553938</v>
      </c>
      <c r="L26" s="128"/>
      <c r="M26" s="125">
        <v>25725</v>
      </c>
      <c r="N26" s="117">
        <f t="shared" si="4"/>
        <v>6.7406103101859864</v>
      </c>
      <c r="O26" s="9"/>
    </row>
    <row r="27" spans="1:15" s="66" customFormat="1" ht="11.25" customHeight="1">
      <c r="A27" s="159" t="s">
        <v>13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65"/>
    </row>
    <row r="28" spans="1:15" s="66" customFormat="1" ht="13">
      <c r="A28" s="129" t="s">
        <v>81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65"/>
    </row>
    <row r="29" spans="1:15" s="66" customFormat="1" ht="13">
      <c r="A29" s="157" t="s">
        <v>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65"/>
    </row>
    <row r="30" spans="1:15" s="66" customFormat="1" ht="13">
      <c r="A30" s="130" t="s">
        <v>89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65"/>
    </row>
    <row r="31" spans="1:15" s="66" customFormat="1" ht="13">
      <c r="A31" s="130" t="s">
        <v>90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65"/>
    </row>
    <row r="32" spans="1:15">
      <c r="A32" s="130" t="s">
        <v>91</v>
      </c>
      <c r="B32" s="119"/>
      <c r="C32" s="119"/>
      <c r="D32" s="119"/>
      <c r="E32" s="119"/>
      <c r="F32" s="119"/>
      <c r="G32" s="119"/>
      <c r="H32" s="115"/>
      <c r="I32" s="119"/>
      <c r="J32" s="119"/>
      <c r="K32" s="119"/>
      <c r="L32" s="119"/>
      <c r="M32" s="119"/>
      <c r="N32" s="119"/>
    </row>
  </sheetData>
  <sheetCalcPr fullCalcOnLoad="1"/>
  <mergeCells count="6">
    <mergeCell ref="M5:N5"/>
    <mergeCell ref="A5:A6"/>
    <mergeCell ref="B5:B6"/>
    <mergeCell ref="D5:E5"/>
    <mergeCell ref="G5:H5"/>
    <mergeCell ref="J5:K5"/>
  </mergeCells>
  <phoneticPr fontId="25" type="noConversion"/>
  <pageMargins left="0.70866141732283472" right="0.70866141732283472" top="0.74803149606299213" bottom="0.74803149606299213" header="0.31496062992125984" footer="0.31496062992125984"/>
  <pageSetup scale="85" orientation="landscape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 Oto-mangue</vt:lpstr>
      <vt:lpstr>C1. HLI 2000-2010</vt:lpstr>
      <vt:lpstr>c2.EDAD Y SEXO</vt:lpstr>
      <vt:lpstr>C3. Condicion de habla española</vt:lpstr>
      <vt:lpstr>C4. Asistencia escolar</vt:lpstr>
      <vt:lpstr>C5. Alfabetismo</vt:lpstr>
      <vt:lpstr>C6. Instruccion basica</vt:lpstr>
      <vt:lpstr>C7. Niveles de instrucción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inali</cp:lastModifiedBy>
  <cp:lastPrinted>2010-05-25T18:35:23Z</cp:lastPrinted>
  <dcterms:created xsi:type="dcterms:W3CDTF">2010-03-09T15:31:48Z</dcterms:created>
  <dcterms:modified xsi:type="dcterms:W3CDTF">2016-07-05T20:30:39Z</dcterms:modified>
</cp:coreProperties>
</file>